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acturas y cobros" sheetId="2" state="visible" r:id="rId2"/>
    <sheet xmlns:r="http://schemas.openxmlformats.org/officeDocument/2006/relationships" name="Resumen por cliente" sheetId="3" state="visible" r:id="rId3"/>
  </sheets>
  <definedNames>
    <definedName name="_xlnm._FilterDatabase" localSheetId="1" hidden="1">'Facturas y cobros'!$A$4:$K$404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S/ &quot;#,##0.00;[Red]-&quot;S/ &quot;#,##0.00;&quot;-&quot;"/>
  </numFmts>
  <fonts count="13">
    <font>
      <name val="Calibri"/>
      <family val="2"/>
      <color theme="1"/>
      <sz val="11"/>
      <scheme val="minor"/>
    </font>
    <font>
      <name val="Arial"/>
      <b val="1"/>
      <color rgb="00E8791E"/>
      <sz val="9"/>
    </font>
    <font>
      <name val="Arial"/>
      <b val="1"/>
      <color rgb="001A1A1A"/>
      <sz val="20"/>
    </font>
    <font>
      <name val="Arial"/>
      <color rgb="00444444"/>
      <sz val="11"/>
    </font>
    <font>
      <name val="Arial"/>
      <b val="1"/>
      <color rgb="00E8791E"/>
      <sz val="10"/>
    </font>
    <font>
      <name val="Arial"/>
      <b val="1"/>
      <sz val="10"/>
    </font>
    <font>
      <name val="Arial"/>
      <sz val="10"/>
    </font>
    <font>
      <name val="Arial"/>
      <i val="1"/>
      <color rgb="007F7F7F"/>
      <sz val="10"/>
    </font>
    <font>
      <name val="Arial"/>
      <i val="1"/>
      <color rgb="00666666"/>
      <sz val="9"/>
    </font>
    <font>
      <name val="Arial"/>
      <b val="1"/>
      <color rgb="001A1A1A"/>
      <sz val="10"/>
    </font>
    <font>
      <name val="Arial"/>
      <b val="1"/>
      <color rgb="001A1A1A"/>
      <sz val="15"/>
    </font>
    <font>
      <name val="Arial"/>
      <i val="1"/>
      <color rgb="00666666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FEDE8"/>
      </patternFill>
    </fill>
    <fill>
      <patternFill patternType="solid">
        <fgColor rgb="00FFF3E9"/>
      </patternFill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/>
    </xf>
    <xf numFmtId="0" fontId="6" fillId="0" borderId="0" pivotButton="0" quotePrefix="0" xfId="0"/>
    <xf numFmtId="0" fontId="6" fillId="3" borderId="1" applyAlignment="1" pivotButton="0" quotePrefix="0" xfId="0">
      <alignment vertical="center"/>
    </xf>
    <xf numFmtId="0" fontId="7" fillId="2" borderId="1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0" fontId="9" fillId="4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5" borderId="1" applyAlignment="1" pivotButton="0" quotePrefix="0" xfId="0">
      <alignment horizontal="center" vertical="center" wrapText="1"/>
    </xf>
    <xf numFmtId="164" fontId="7" fillId="2" borderId="1" applyAlignment="1" pivotButton="0" quotePrefix="0" xfId="0">
      <alignment vertical="center"/>
    </xf>
    <xf numFmtId="165" fontId="7" fillId="2" borderId="1" applyAlignment="1" pivotButton="0" quotePrefix="0" xfId="0">
      <alignment vertical="center"/>
    </xf>
    <xf numFmtId="1" fontId="7" fillId="2" borderId="1" applyAlignment="1" pivotButton="0" quotePrefix="0" xfId="0">
      <alignment vertical="center"/>
    </xf>
    <xf numFmtId="164" fontId="7" fillId="3" borderId="1" applyAlignment="1" pivotButton="0" quotePrefix="0" xfId="0">
      <alignment vertical="center"/>
    </xf>
    <xf numFmtId="165" fontId="7" fillId="3" borderId="1" applyAlignment="1" pivotButton="0" quotePrefix="0" xfId="0">
      <alignment vertical="center"/>
    </xf>
    <xf numFmtId="1" fontId="7" fillId="3" borderId="1" applyAlignment="1" pivotButton="0" quotePrefix="0" xfId="0">
      <alignment vertical="center"/>
    </xf>
    <xf numFmtId="0" fontId="7" fillId="3" borderId="1" applyAlignment="1" pivotButton="0" quotePrefix="0" xfId="0">
      <alignment vertical="center"/>
    </xf>
    <xf numFmtId="164" fontId="6" fillId="2" borderId="1" applyAlignment="1" pivotButton="0" quotePrefix="0" xfId="0">
      <alignment vertical="center"/>
    </xf>
    <xf numFmtId="165" fontId="6" fillId="2" borderId="1" applyAlignment="1" pivotButton="0" quotePrefix="0" xfId="0">
      <alignment vertical="center"/>
    </xf>
    <xf numFmtId="1" fontId="6" fillId="2" borderId="1" applyAlignment="1" pivotButton="0" quotePrefix="0" xfId="0">
      <alignment vertical="center"/>
    </xf>
    <xf numFmtId="164" fontId="6" fillId="3" borderId="1" applyAlignment="1" pivotButton="0" quotePrefix="0" xfId="0">
      <alignment vertical="center"/>
    </xf>
    <xf numFmtId="165" fontId="6" fillId="3" borderId="1" applyAlignment="1" pivotButton="0" quotePrefix="0" xfId="0">
      <alignment vertical="center"/>
    </xf>
    <xf numFmtId="1" fontId="6" fillId="3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165" fontId="5" fillId="4" borderId="1" applyAlignment="1" pivotButton="0" quotePrefix="0" xfId="0">
      <alignment vertical="center"/>
    </xf>
  </cellXfs>
  <cellStyles count="1">
    <cellStyle name="Normal" xfId="0" builtinId="0" hidden="0"/>
  </cellStyles>
  <dxfs count="4">
    <dxf>
      <fill>
        <patternFill patternType="solid">
          <fgColor rgb="00DCF2E4"/>
        </patternFill>
      </fill>
    </dxf>
    <dxf>
      <fill>
        <patternFill patternType="solid">
          <fgColor rgb="00E7F0FF"/>
        </patternFill>
      </fill>
    </dxf>
    <dxf>
      <fill>
        <patternFill patternType="solid">
          <fgColor rgb="00FBE0DC"/>
        </patternFill>
      </fill>
    </dxf>
    <dxf>
      <fill>
        <patternFill patternType="solid">
          <fgColor rgb="00FFF0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ultoramisaico.com/recursos/" TargetMode="External" Id="rId1"/></Relationships>
</file>

<file path=xl/worksheets/sheet1.xml><?xml version="1.0" encoding="utf-8"?>
<worksheet xmlns="http://schemas.openxmlformats.org/spreadsheetml/2006/main">
  <sheetPr>
    <tabColor rgb="00E8791E"/>
    <outlinePr summaryBelow="1" summaryRight="1"/>
    <pageSetUpPr fitToPage="1"/>
  </sheetPr>
  <dimension ref="B2:C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8" customHeight="1"/>
    <row r="2">
      <c r="B2" s="1" t="inlineStr">
        <is>
          <t>CONSULTORA MISAICO · v2026-10</t>
        </is>
      </c>
    </row>
    <row r="3" ht="30" customHeight="1">
      <c r="B3" s="2" t="inlineStr">
        <is>
          <t>Control de cuentas por cobrar</t>
        </is>
      </c>
    </row>
    <row r="4" ht="46" customHeight="1">
      <c r="B4" s="3" t="inlineStr">
        <is>
          <t>Controla lo que tus clientes te deben: vencimientos, cobros parciales, días de atraso y antigüedad de la deuda.</t>
        </is>
      </c>
    </row>
    <row r="6">
      <c r="B6" s="4" t="inlineStr">
        <is>
          <t>CÓMO USARLA</t>
        </is>
      </c>
    </row>
    <row r="7" ht="30" customHeight="1">
      <c r="B7" s="5" t="inlineStr">
        <is>
          <t>Paso 1</t>
        </is>
      </c>
      <c r="C7" s="6" t="inlineStr">
        <is>
          <t>En Facturas y cobros, registra cada comprobante emitido al crédito: fecha, cliente, número, total y días de crédito.</t>
        </is>
      </c>
    </row>
    <row r="8" ht="30" customHeight="1">
      <c r="B8" s="5" t="inlineStr">
        <is>
          <t>Paso 2</t>
        </is>
      </c>
      <c r="C8" s="6" t="inlineStr">
        <is>
          <t>Cuando te paguen, suma el monto en Cobrado. El saldo, la fecha de vencimiento y el estado se calculan solos.</t>
        </is>
      </c>
    </row>
    <row r="9" ht="30" customHeight="1">
      <c r="B9" s="5" t="inlineStr">
        <is>
          <t>Paso 3</t>
        </is>
      </c>
      <c r="C9" s="6" t="inlineStr">
        <is>
          <t>En Resumen por cliente, escribe el nombre de tus clientes (igual que en la otra hoja) y verás cuánto te debe cada uno y desde cuándo.</t>
        </is>
      </c>
    </row>
    <row r="11">
      <c r="B11" s="4" t="inlineStr">
        <is>
          <t>LEYENDA</t>
        </is>
      </c>
    </row>
    <row r="12">
      <c r="B12" s="7" t="inlineStr">
        <is>
          <t>Celda blanca</t>
        </is>
      </c>
      <c r="C12" s="8" t="inlineStr">
        <is>
          <t>Escribe aquí tus datos.</t>
        </is>
      </c>
    </row>
    <row r="13">
      <c r="B13" s="9" t="inlineStr">
        <is>
          <t>Celda gris</t>
        </is>
      </c>
      <c r="C13" s="8" t="inlineStr">
        <is>
          <t>Se calcula sola con fórmulas. No la borres.</t>
        </is>
      </c>
    </row>
    <row r="14">
      <c r="B14" s="10" t="inlineStr">
        <is>
          <t>Fila en cursiva</t>
        </is>
      </c>
      <c r="C14" s="8" t="inlineStr">
        <is>
          <t>Ejemplo para guiarte. Reemplázala o bórrala.</t>
        </is>
      </c>
    </row>
    <row r="17" ht="28" customHeight="1">
      <c r="B17" s="11" t="inlineStr">
        <is>
          <t>Plantilla gratuita de uso libre para tu negocio. Las cifras de ejemplo son ilustrativas. No reemplaza tu contabilidad oficial ni la asesoría para tu caso.</t>
        </is>
      </c>
    </row>
    <row r="18">
      <c r="B18" s="12" t="inlineStr">
        <is>
          <t>Más recursos gratis: consultoramisaico.com/recursos  ·  WhatsApp: +51 932 233 426</t>
        </is>
      </c>
    </row>
  </sheetData>
  <mergeCells count="5">
    <mergeCell ref="B2:C2"/>
    <mergeCell ref="B3:C3"/>
    <mergeCell ref="B17:C17"/>
    <mergeCell ref="B18:C18"/>
    <mergeCell ref="B4:C4"/>
  </mergeCells>
  <hyperlinks>
    <hyperlink xmlns:r="http://schemas.openxmlformats.org/officeDocument/2006/relationships" ref="B18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K4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4" customWidth="1" min="4" max="4"/>
    <col width="10" customWidth="1" min="5" max="5"/>
    <col width="13" customWidth="1" min="6" max="6"/>
    <col width="14" customWidth="1" min="7" max="7"/>
    <col width="14" customWidth="1" min="8" max="8"/>
    <col width="11" customWidth="1" min="9" max="9"/>
    <col width="16" customWidth="1" min="10" max="10"/>
    <col width="28" customWidth="1" min="11" max="11"/>
  </cols>
  <sheetData>
    <row r="1">
      <c r="A1" s="13" t="inlineStr">
        <is>
          <t>Facturas y cobros</t>
        </is>
      </c>
    </row>
    <row r="2">
      <c r="A2" s="14" t="inlineStr">
        <is>
          <t>El estado se calcula con la fecha de hoy.</t>
        </is>
      </c>
    </row>
    <row r="4" ht="32" customHeight="1">
      <c r="A4" s="15" t="inlineStr">
        <is>
          <t>Emisión</t>
        </is>
      </c>
      <c r="B4" s="15" t="inlineStr">
        <is>
          <t>Cliente</t>
        </is>
      </c>
      <c r="C4" s="15" t="inlineStr">
        <is>
          <t>N.° comprob.</t>
        </is>
      </c>
      <c r="D4" s="15" t="inlineStr">
        <is>
          <t>Total S/</t>
        </is>
      </c>
      <c r="E4" s="15" t="inlineStr">
        <is>
          <t>Días de crédito</t>
        </is>
      </c>
      <c r="F4" s="15" t="inlineStr">
        <is>
          <t>Vence</t>
        </is>
      </c>
      <c r="G4" s="15" t="inlineStr">
        <is>
          <t>Cobrado S/</t>
        </is>
      </c>
      <c r="H4" s="15" t="inlineStr">
        <is>
          <t>Saldo S/</t>
        </is>
      </c>
      <c r="I4" s="15" t="inlineStr">
        <is>
          <t>Días de atraso</t>
        </is>
      </c>
      <c r="J4" s="15" t="inlineStr">
        <is>
          <t>Estado</t>
        </is>
      </c>
      <c r="K4" s="15" t="inlineStr">
        <is>
          <t>Notas</t>
        </is>
      </c>
    </row>
    <row r="5">
      <c r="A5" s="16" t="n">
        <v>46266</v>
      </c>
      <c r="B5" s="10" t="inlineStr">
        <is>
          <t>Constructora Ejemplo SAC</t>
        </is>
      </c>
      <c r="C5" s="10" t="inlineStr">
        <is>
          <t>F001-310</t>
        </is>
      </c>
      <c r="D5" s="17" t="n">
        <v>5900</v>
      </c>
      <c r="E5" s="18" t="n">
        <v>30</v>
      </c>
      <c r="F5" s="19">
        <f>IF(A5="","",A5+E5)</f>
        <v/>
      </c>
      <c r="G5" s="17" t="n">
        <v>5900</v>
      </c>
      <c r="H5" s="20">
        <f>IF(D5="","",D5-G5)</f>
        <v/>
      </c>
      <c r="I5" s="21">
        <f>IF(OR(D5="",H5&lt;=0),"",MAX(0,TODAY()-F5))</f>
        <v/>
      </c>
      <c r="J5" s="22">
        <f>IF(D5="","",IF(H5&lt;=0,"Cobrado",IF(I5=0,"Por vencer",IF(I5&lt;=30,"Vencido 1-30",IF(I5&lt;=60,"Vencido 31-60",IF(I5&lt;=90,"Vencido 61-90","Vencido +90"))))))</f>
        <v/>
      </c>
      <c r="K5" s="10" t="inlineStr">
        <is>
          <t>Ejemplo</t>
        </is>
      </c>
    </row>
    <row r="6">
      <c r="A6" s="16" t="n">
        <v>46275</v>
      </c>
      <c r="B6" s="10" t="inlineStr">
        <is>
          <t>Colegio Ejemplo</t>
        </is>
      </c>
      <c r="C6" s="10" t="inlineStr">
        <is>
          <t>F001-318</t>
        </is>
      </c>
      <c r="D6" s="17" t="n">
        <v>2360</v>
      </c>
      <c r="E6" s="18" t="n">
        <v>30</v>
      </c>
      <c r="F6" s="19">
        <f>IF(A6="","",A6+E6)</f>
        <v/>
      </c>
      <c r="G6" s="17" t="n">
        <v>1000</v>
      </c>
      <c r="H6" s="20">
        <f>IF(D6="","",D6-G6)</f>
        <v/>
      </c>
      <c r="I6" s="21">
        <f>IF(OR(D6="",H6&lt;=0),"",MAX(0,TODAY()-F6))</f>
        <v/>
      </c>
      <c r="J6" s="22">
        <f>IF(D6="","",IF(H6&lt;=0,"Cobrado",IF(I6=0,"Por vencer",IF(I6&lt;=30,"Vencido 1-30",IF(I6&lt;=60,"Vencido 31-60",IF(I6&lt;=90,"Vencido 61-90","Vencido +90"))))))</f>
        <v/>
      </c>
      <c r="K6" s="10" t="inlineStr">
        <is>
          <t>Ejemplo</t>
        </is>
      </c>
    </row>
    <row r="7">
      <c r="A7" s="16" t="n">
        <v>46290</v>
      </c>
      <c r="B7" s="10" t="inlineStr">
        <is>
          <t>Comercial Ejemplo EIRL</t>
        </is>
      </c>
      <c r="C7" s="10" t="inlineStr">
        <is>
          <t>F001-325</t>
        </is>
      </c>
      <c r="D7" s="17" t="n">
        <v>1770</v>
      </c>
      <c r="E7" s="18" t="n">
        <v>15</v>
      </c>
      <c r="F7" s="19">
        <f>IF(A7="","",A7+E7)</f>
        <v/>
      </c>
      <c r="G7" s="17" t="n">
        <v>0</v>
      </c>
      <c r="H7" s="20">
        <f>IF(D7="","",D7-G7)</f>
        <v/>
      </c>
      <c r="I7" s="21">
        <f>IF(OR(D7="",H7&lt;=0),"",MAX(0,TODAY()-F7))</f>
        <v/>
      </c>
      <c r="J7" s="22">
        <f>IF(D7="","",IF(H7&lt;=0,"Cobrado",IF(I7=0,"Por vencer",IF(I7&lt;=30,"Vencido 1-30",IF(I7&lt;=60,"Vencido 31-60",IF(I7&lt;=90,"Vencido 61-90","Vencido +90"))))))</f>
        <v/>
      </c>
      <c r="K7" s="10" t="inlineStr">
        <is>
          <t>Ejemplo</t>
        </is>
      </c>
    </row>
    <row r="8">
      <c r="A8" s="23" t="n"/>
      <c r="B8" s="7" t="n"/>
      <c r="C8" s="7" t="n"/>
      <c r="D8" s="24" t="n"/>
      <c r="E8" s="25" t="n"/>
      <c r="F8" s="26">
        <f>IF(A8="","",A8+E8)</f>
        <v/>
      </c>
      <c r="G8" s="24" t="n"/>
      <c r="H8" s="27">
        <f>IF(D8="","",D8-G8)</f>
        <v/>
      </c>
      <c r="I8" s="28">
        <f>IF(OR(D8="",H8&lt;=0),"",MAX(0,TODAY()-F8))</f>
        <v/>
      </c>
      <c r="J8" s="9">
        <f>IF(D8="","",IF(H8&lt;=0,"Cobrado",IF(I8=0,"Por vencer",IF(I8&lt;=30,"Vencido 1-30",IF(I8&lt;=60,"Vencido 31-60",IF(I8&lt;=90,"Vencido 61-90","Vencido +90"))))))</f>
        <v/>
      </c>
      <c r="K8" s="7" t="n"/>
    </row>
    <row r="9">
      <c r="A9" s="23" t="n"/>
      <c r="B9" s="7" t="n"/>
      <c r="C9" s="7" t="n"/>
      <c r="D9" s="24" t="n"/>
      <c r="E9" s="25" t="n"/>
      <c r="F9" s="26">
        <f>IF(A9="","",A9+E9)</f>
        <v/>
      </c>
      <c r="G9" s="24" t="n"/>
      <c r="H9" s="27">
        <f>IF(D9="","",D9-G9)</f>
        <v/>
      </c>
      <c r="I9" s="28">
        <f>IF(OR(D9="",H9&lt;=0),"",MAX(0,TODAY()-F9))</f>
        <v/>
      </c>
      <c r="J9" s="9">
        <f>IF(D9="","",IF(H9&lt;=0,"Cobrado",IF(I9=0,"Por vencer",IF(I9&lt;=30,"Vencido 1-30",IF(I9&lt;=60,"Vencido 31-60",IF(I9&lt;=90,"Vencido 61-90","Vencido +90"))))))</f>
        <v/>
      </c>
      <c r="K9" s="7" t="n"/>
    </row>
    <row r="10">
      <c r="A10" s="23" t="n"/>
      <c r="B10" s="7" t="n"/>
      <c r="C10" s="7" t="n"/>
      <c r="D10" s="24" t="n"/>
      <c r="E10" s="25" t="n"/>
      <c r="F10" s="26">
        <f>IF(A10="","",A10+E10)</f>
        <v/>
      </c>
      <c r="G10" s="24" t="n"/>
      <c r="H10" s="27">
        <f>IF(D10="","",D10-G10)</f>
        <v/>
      </c>
      <c r="I10" s="28">
        <f>IF(OR(D10="",H10&lt;=0),"",MAX(0,TODAY()-F10))</f>
        <v/>
      </c>
      <c r="J10" s="9">
        <f>IF(D10="","",IF(H10&lt;=0,"Cobrado",IF(I10=0,"Por vencer",IF(I10&lt;=30,"Vencido 1-30",IF(I10&lt;=60,"Vencido 31-60",IF(I10&lt;=90,"Vencido 61-90","Vencido +90"))))))</f>
        <v/>
      </c>
      <c r="K10" s="7" t="n"/>
    </row>
    <row r="11">
      <c r="A11" s="23" t="n"/>
      <c r="B11" s="7" t="n"/>
      <c r="C11" s="7" t="n"/>
      <c r="D11" s="24" t="n"/>
      <c r="E11" s="25" t="n"/>
      <c r="F11" s="26">
        <f>IF(A11="","",A11+E11)</f>
        <v/>
      </c>
      <c r="G11" s="24" t="n"/>
      <c r="H11" s="27">
        <f>IF(D11="","",D11-G11)</f>
        <v/>
      </c>
      <c r="I11" s="28">
        <f>IF(OR(D11="",H11&lt;=0),"",MAX(0,TODAY()-F11))</f>
        <v/>
      </c>
      <c r="J11" s="9">
        <f>IF(D11="","",IF(H11&lt;=0,"Cobrado",IF(I11=0,"Por vencer",IF(I11&lt;=30,"Vencido 1-30",IF(I11&lt;=60,"Vencido 31-60",IF(I11&lt;=90,"Vencido 61-90","Vencido +90"))))))</f>
        <v/>
      </c>
      <c r="K11" s="7" t="n"/>
    </row>
    <row r="12">
      <c r="A12" s="23" t="n"/>
      <c r="B12" s="7" t="n"/>
      <c r="C12" s="7" t="n"/>
      <c r="D12" s="24" t="n"/>
      <c r="E12" s="25" t="n"/>
      <c r="F12" s="26">
        <f>IF(A12="","",A12+E12)</f>
        <v/>
      </c>
      <c r="G12" s="24" t="n"/>
      <c r="H12" s="27">
        <f>IF(D12="","",D12-G12)</f>
        <v/>
      </c>
      <c r="I12" s="28">
        <f>IF(OR(D12="",H12&lt;=0),"",MAX(0,TODAY()-F12))</f>
        <v/>
      </c>
      <c r="J12" s="9">
        <f>IF(D12="","",IF(H12&lt;=0,"Cobrado",IF(I12=0,"Por vencer",IF(I12&lt;=30,"Vencido 1-30",IF(I12&lt;=60,"Vencido 31-60",IF(I12&lt;=90,"Vencido 61-90","Vencido +90"))))))</f>
        <v/>
      </c>
      <c r="K12" s="7" t="n"/>
    </row>
    <row r="13">
      <c r="A13" s="23" t="n"/>
      <c r="B13" s="7" t="n"/>
      <c r="C13" s="7" t="n"/>
      <c r="D13" s="24" t="n"/>
      <c r="E13" s="25" t="n"/>
      <c r="F13" s="26">
        <f>IF(A13="","",A13+E13)</f>
        <v/>
      </c>
      <c r="G13" s="24" t="n"/>
      <c r="H13" s="27">
        <f>IF(D13="","",D13-G13)</f>
        <v/>
      </c>
      <c r="I13" s="28">
        <f>IF(OR(D13="",H13&lt;=0),"",MAX(0,TODAY()-F13))</f>
        <v/>
      </c>
      <c r="J13" s="9">
        <f>IF(D13="","",IF(H13&lt;=0,"Cobrado",IF(I13=0,"Por vencer",IF(I13&lt;=30,"Vencido 1-30",IF(I13&lt;=60,"Vencido 31-60",IF(I13&lt;=90,"Vencido 61-90","Vencido +90"))))))</f>
        <v/>
      </c>
      <c r="K13" s="7" t="n"/>
    </row>
    <row r="14">
      <c r="A14" s="23" t="n"/>
      <c r="B14" s="7" t="n"/>
      <c r="C14" s="7" t="n"/>
      <c r="D14" s="24" t="n"/>
      <c r="E14" s="25" t="n"/>
      <c r="F14" s="26">
        <f>IF(A14="","",A14+E14)</f>
        <v/>
      </c>
      <c r="G14" s="24" t="n"/>
      <c r="H14" s="27">
        <f>IF(D14="","",D14-G14)</f>
        <v/>
      </c>
      <c r="I14" s="28">
        <f>IF(OR(D14="",H14&lt;=0),"",MAX(0,TODAY()-F14))</f>
        <v/>
      </c>
      <c r="J14" s="9">
        <f>IF(D14="","",IF(H14&lt;=0,"Cobrado",IF(I14=0,"Por vencer",IF(I14&lt;=30,"Vencido 1-30",IF(I14&lt;=60,"Vencido 31-60",IF(I14&lt;=90,"Vencido 61-90","Vencido +90"))))))</f>
        <v/>
      </c>
      <c r="K14" s="7" t="n"/>
    </row>
    <row r="15">
      <c r="A15" s="23" t="n"/>
      <c r="B15" s="7" t="n"/>
      <c r="C15" s="7" t="n"/>
      <c r="D15" s="24" t="n"/>
      <c r="E15" s="25" t="n"/>
      <c r="F15" s="26">
        <f>IF(A15="","",A15+E15)</f>
        <v/>
      </c>
      <c r="G15" s="24" t="n"/>
      <c r="H15" s="27">
        <f>IF(D15="","",D15-G15)</f>
        <v/>
      </c>
      <c r="I15" s="28">
        <f>IF(OR(D15="",H15&lt;=0),"",MAX(0,TODAY()-F15))</f>
        <v/>
      </c>
      <c r="J15" s="9">
        <f>IF(D15="","",IF(H15&lt;=0,"Cobrado",IF(I15=0,"Por vencer",IF(I15&lt;=30,"Vencido 1-30",IF(I15&lt;=60,"Vencido 31-60",IF(I15&lt;=90,"Vencido 61-90","Vencido +90"))))))</f>
        <v/>
      </c>
      <c r="K15" s="7" t="n"/>
    </row>
    <row r="16">
      <c r="A16" s="23" t="n"/>
      <c r="B16" s="7" t="n"/>
      <c r="C16" s="7" t="n"/>
      <c r="D16" s="24" t="n"/>
      <c r="E16" s="25" t="n"/>
      <c r="F16" s="26">
        <f>IF(A16="","",A16+E16)</f>
        <v/>
      </c>
      <c r="G16" s="24" t="n"/>
      <c r="H16" s="27">
        <f>IF(D16="","",D16-G16)</f>
        <v/>
      </c>
      <c r="I16" s="28">
        <f>IF(OR(D16="",H16&lt;=0),"",MAX(0,TODAY()-F16))</f>
        <v/>
      </c>
      <c r="J16" s="9">
        <f>IF(D16="","",IF(H16&lt;=0,"Cobrado",IF(I16=0,"Por vencer",IF(I16&lt;=30,"Vencido 1-30",IF(I16&lt;=60,"Vencido 31-60",IF(I16&lt;=90,"Vencido 61-90","Vencido +90"))))))</f>
        <v/>
      </c>
      <c r="K16" s="7" t="n"/>
    </row>
    <row r="17">
      <c r="A17" s="23" t="n"/>
      <c r="B17" s="7" t="n"/>
      <c r="C17" s="7" t="n"/>
      <c r="D17" s="24" t="n"/>
      <c r="E17" s="25" t="n"/>
      <c r="F17" s="26">
        <f>IF(A17="","",A17+E17)</f>
        <v/>
      </c>
      <c r="G17" s="24" t="n"/>
      <c r="H17" s="27">
        <f>IF(D17="","",D17-G17)</f>
        <v/>
      </c>
      <c r="I17" s="28">
        <f>IF(OR(D17="",H17&lt;=0),"",MAX(0,TODAY()-F17))</f>
        <v/>
      </c>
      <c r="J17" s="9">
        <f>IF(D17="","",IF(H17&lt;=0,"Cobrado",IF(I17=0,"Por vencer",IF(I17&lt;=30,"Vencido 1-30",IF(I17&lt;=60,"Vencido 31-60",IF(I17&lt;=90,"Vencido 61-90","Vencido +90"))))))</f>
        <v/>
      </c>
      <c r="K17" s="7" t="n"/>
    </row>
    <row r="18">
      <c r="A18" s="23" t="n"/>
      <c r="B18" s="7" t="n"/>
      <c r="C18" s="7" t="n"/>
      <c r="D18" s="24" t="n"/>
      <c r="E18" s="25" t="n"/>
      <c r="F18" s="26">
        <f>IF(A18="","",A18+E18)</f>
        <v/>
      </c>
      <c r="G18" s="24" t="n"/>
      <c r="H18" s="27">
        <f>IF(D18="","",D18-G18)</f>
        <v/>
      </c>
      <c r="I18" s="28">
        <f>IF(OR(D18="",H18&lt;=0),"",MAX(0,TODAY()-F18))</f>
        <v/>
      </c>
      <c r="J18" s="9">
        <f>IF(D18="","",IF(H18&lt;=0,"Cobrado",IF(I18=0,"Por vencer",IF(I18&lt;=30,"Vencido 1-30",IF(I18&lt;=60,"Vencido 31-60",IF(I18&lt;=90,"Vencido 61-90","Vencido +90"))))))</f>
        <v/>
      </c>
      <c r="K18" s="7" t="n"/>
    </row>
    <row r="19">
      <c r="A19" s="23" t="n"/>
      <c r="B19" s="7" t="n"/>
      <c r="C19" s="7" t="n"/>
      <c r="D19" s="24" t="n"/>
      <c r="E19" s="25" t="n"/>
      <c r="F19" s="26">
        <f>IF(A19="","",A19+E19)</f>
        <v/>
      </c>
      <c r="G19" s="24" t="n"/>
      <c r="H19" s="27">
        <f>IF(D19="","",D19-G19)</f>
        <v/>
      </c>
      <c r="I19" s="28">
        <f>IF(OR(D19="",H19&lt;=0),"",MAX(0,TODAY()-F19))</f>
        <v/>
      </c>
      <c r="J19" s="9">
        <f>IF(D19="","",IF(H19&lt;=0,"Cobrado",IF(I19=0,"Por vencer",IF(I19&lt;=30,"Vencido 1-30",IF(I19&lt;=60,"Vencido 31-60",IF(I19&lt;=90,"Vencido 61-90","Vencido +90"))))))</f>
        <v/>
      </c>
      <c r="K19" s="7" t="n"/>
    </row>
    <row r="20">
      <c r="A20" s="23" t="n"/>
      <c r="B20" s="7" t="n"/>
      <c r="C20" s="7" t="n"/>
      <c r="D20" s="24" t="n"/>
      <c r="E20" s="25" t="n"/>
      <c r="F20" s="26">
        <f>IF(A20="","",A20+E20)</f>
        <v/>
      </c>
      <c r="G20" s="24" t="n"/>
      <c r="H20" s="27">
        <f>IF(D20="","",D20-G20)</f>
        <v/>
      </c>
      <c r="I20" s="28">
        <f>IF(OR(D20="",H20&lt;=0),"",MAX(0,TODAY()-F20))</f>
        <v/>
      </c>
      <c r="J20" s="9">
        <f>IF(D20="","",IF(H20&lt;=0,"Cobrado",IF(I20=0,"Por vencer",IF(I20&lt;=30,"Vencido 1-30",IF(I20&lt;=60,"Vencido 31-60",IF(I20&lt;=90,"Vencido 61-90","Vencido +90"))))))</f>
        <v/>
      </c>
      <c r="K20" s="7" t="n"/>
    </row>
    <row r="21">
      <c r="A21" s="23" t="n"/>
      <c r="B21" s="7" t="n"/>
      <c r="C21" s="7" t="n"/>
      <c r="D21" s="24" t="n"/>
      <c r="E21" s="25" t="n"/>
      <c r="F21" s="26">
        <f>IF(A21="","",A21+E21)</f>
        <v/>
      </c>
      <c r="G21" s="24" t="n"/>
      <c r="H21" s="27">
        <f>IF(D21="","",D21-G21)</f>
        <v/>
      </c>
      <c r="I21" s="28">
        <f>IF(OR(D21="",H21&lt;=0),"",MAX(0,TODAY()-F21))</f>
        <v/>
      </c>
      <c r="J21" s="9">
        <f>IF(D21="","",IF(H21&lt;=0,"Cobrado",IF(I21=0,"Por vencer",IF(I21&lt;=30,"Vencido 1-30",IF(I21&lt;=60,"Vencido 31-60",IF(I21&lt;=90,"Vencido 61-90","Vencido +90"))))))</f>
        <v/>
      </c>
      <c r="K21" s="7" t="n"/>
    </row>
    <row r="22">
      <c r="A22" s="23" t="n"/>
      <c r="B22" s="7" t="n"/>
      <c r="C22" s="7" t="n"/>
      <c r="D22" s="24" t="n"/>
      <c r="E22" s="25" t="n"/>
      <c r="F22" s="26">
        <f>IF(A22="","",A22+E22)</f>
        <v/>
      </c>
      <c r="G22" s="24" t="n"/>
      <c r="H22" s="27">
        <f>IF(D22="","",D22-G22)</f>
        <v/>
      </c>
      <c r="I22" s="28">
        <f>IF(OR(D22="",H22&lt;=0),"",MAX(0,TODAY()-F22))</f>
        <v/>
      </c>
      <c r="J22" s="9">
        <f>IF(D22="","",IF(H22&lt;=0,"Cobrado",IF(I22=0,"Por vencer",IF(I22&lt;=30,"Vencido 1-30",IF(I22&lt;=60,"Vencido 31-60",IF(I22&lt;=90,"Vencido 61-90","Vencido +90"))))))</f>
        <v/>
      </c>
      <c r="K22" s="7" t="n"/>
    </row>
    <row r="23">
      <c r="A23" s="23" t="n"/>
      <c r="B23" s="7" t="n"/>
      <c r="C23" s="7" t="n"/>
      <c r="D23" s="24" t="n"/>
      <c r="E23" s="25" t="n"/>
      <c r="F23" s="26">
        <f>IF(A23="","",A23+E23)</f>
        <v/>
      </c>
      <c r="G23" s="24" t="n"/>
      <c r="H23" s="27">
        <f>IF(D23="","",D23-G23)</f>
        <v/>
      </c>
      <c r="I23" s="28">
        <f>IF(OR(D23="",H23&lt;=0),"",MAX(0,TODAY()-F23))</f>
        <v/>
      </c>
      <c r="J23" s="9">
        <f>IF(D23="","",IF(H23&lt;=0,"Cobrado",IF(I23=0,"Por vencer",IF(I23&lt;=30,"Vencido 1-30",IF(I23&lt;=60,"Vencido 31-60",IF(I23&lt;=90,"Vencido 61-90","Vencido +90"))))))</f>
        <v/>
      </c>
      <c r="K23" s="7" t="n"/>
    </row>
    <row r="24">
      <c r="A24" s="23" t="n"/>
      <c r="B24" s="7" t="n"/>
      <c r="C24" s="7" t="n"/>
      <c r="D24" s="24" t="n"/>
      <c r="E24" s="25" t="n"/>
      <c r="F24" s="26">
        <f>IF(A24="","",A24+E24)</f>
        <v/>
      </c>
      <c r="G24" s="24" t="n"/>
      <c r="H24" s="27">
        <f>IF(D24="","",D24-G24)</f>
        <v/>
      </c>
      <c r="I24" s="28">
        <f>IF(OR(D24="",H24&lt;=0),"",MAX(0,TODAY()-F24))</f>
        <v/>
      </c>
      <c r="J24" s="9">
        <f>IF(D24="","",IF(H24&lt;=0,"Cobrado",IF(I24=0,"Por vencer",IF(I24&lt;=30,"Vencido 1-30",IF(I24&lt;=60,"Vencido 31-60",IF(I24&lt;=90,"Vencido 61-90","Vencido +90"))))))</f>
        <v/>
      </c>
      <c r="K24" s="7" t="n"/>
    </row>
    <row r="25">
      <c r="A25" s="23" t="n"/>
      <c r="B25" s="7" t="n"/>
      <c r="C25" s="7" t="n"/>
      <c r="D25" s="24" t="n"/>
      <c r="E25" s="25" t="n"/>
      <c r="F25" s="26">
        <f>IF(A25="","",A25+E25)</f>
        <v/>
      </c>
      <c r="G25" s="24" t="n"/>
      <c r="H25" s="27">
        <f>IF(D25="","",D25-G25)</f>
        <v/>
      </c>
      <c r="I25" s="28">
        <f>IF(OR(D25="",H25&lt;=0),"",MAX(0,TODAY()-F25))</f>
        <v/>
      </c>
      <c r="J25" s="9">
        <f>IF(D25="","",IF(H25&lt;=0,"Cobrado",IF(I25=0,"Por vencer",IF(I25&lt;=30,"Vencido 1-30",IF(I25&lt;=60,"Vencido 31-60",IF(I25&lt;=90,"Vencido 61-90","Vencido +90"))))))</f>
        <v/>
      </c>
      <c r="K25" s="7" t="n"/>
    </row>
    <row r="26">
      <c r="A26" s="23" t="n"/>
      <c r="B26" s="7" t="n"/>
      <c r="C26" s="7" t="n"/>
      <c r="D26" s="24" t="n"/>
      <c r="E26" s="25" t="n"/>
      <c r="F26" s="26">
        <f>IF(A26="","",A26+E26)</f>
        <v/>
      </c>
      <c r="G26" s="24" t="n"/>
      <c r="H26" s="27">
        <f>IF(D26="","",D26-G26)</f>
        <v/>
      </c>
      <c r="I26" s="28">
        <f>IF(OR(D26="",H26&lt;=0),"",MAX(0,TODAY()-F26))</f>
        <v/>
      </c>
      <c r="J26" s="9">
        <f>IF(D26="","",IF(H26&lt;=0,"Cobrado",IF(I26=0,"Por vencer",IF(I26&lt;=30,"Vencido 1-30",IF(I26&lt;=60,"Vencido 31-60",IF(I26&lt;=90,"Vencido 61-90","Vencido +90"))))))</f>
        <v/>
      </c>
      <c r="K26" s="7" t="n"/>
    </row>
    <row r="27">
      <c r="A27" s="23" t="n"/>
      <c r="B27" s="7" t="n"/>
      <c r="C27" s="7" t="n"/>
      <c r="D27" s="24" t="n"/>
      <c r="E27" s="25" t="n"/>
      <c r="F27" s="26">
        <f>IF(A27="","",A27+E27)</f>
        <v/>
      </c>
      <c r="G27" s="24" t="n"/>
      <c r="H27" s="27">
        <f>IF(D27="","",D27-G27)</f>
        <v/>
      </c>
      <c r="I27" s="28">
        <f>IF(OR(D27="",H27&lt;=0),"",MAX(0,TODAY()-F27))</f>
        <v/>
      </c>
      <c r="J27" s="9">
        <f>IF(D27="","",IF(H27&lt;=0,"Cobrado",IF(I27=0,"Por vencer",IF(I27&lt;=30,"Vencido 1-30",IF(I27&lt;=60,"Vencido 31-60",IF(I27&lt;=90,"Vencido 61-90","Vencido +90"))))))</f>
        <v/>
      </c>
      <c r="K27" s="7" t="n"/>
    </row>
    <row r="28">
      <c r="A28" s="23" t="n"/>
      <c r="B28" s="7" t="n"/>
      <c r="C28" s="7" t="n"/>
      <c r="D28" s="24" t="n"/>
      <c r="E28" s="25" t="n"/>
      <c r="F28" s="26">
        <f>IF(A28="","",A28+E28)</f>
        <v/>
      </c>
      <c r="G28" s="24" t="n"/>
      <c r="H28" s="27">
        <f>IF(D28="","",D28-G28)</f>
        <v/>
      </c>
      <c r="I28" s="28">
        <f>IF(OR(D28="",H28&lt;=0),"",MAX(0,TODAY()-F28))</f>
        <v/>
      </c>
      <c r="J28" s="9">
        <f>IF(D28="","",IF(H28&lt;=0,"Cobrado",IF(I28=0,"Por vencer",IF(I28&lt;=30,"Vencido 1-30",IF(I28&lt;=60,"Vencido 31-60",IF(I28&lt;=90,"Vencido 61-90","Vencido +90"))))))</f>
        <v/>
      </c>
      <c r="K28" s="7" t="n"/>
    </row>
    <row r="29">
      <c r="A29" s="23" t="n"/>
      <c r="B29" s="7" t="n"/>
      <c r="C29" s="7" t="n"/>
      <c r="D29" s="24" t="n"/>
      <c r="E29" s="25" t="n"/>
      <c r="F29" s="26">
        <f>IF(A29="","",A29+E29)</f>
        <v/>
      </c>
      <c r="G29" s="24" t="n"/>
      <c r="H29" s="27">
        <f>IF(D29="","",D29-G29)</f>
        <v/>
      </c>
      <c r="I29" s="28">
        <f>IF(OR(D29="",H29&lt;=0),"",MAX(0,TODAY()-F29))</f>
        <v/>
      </c>
      <c r="J29" s="9">
        <f>IF(D29="","",IF(H29&lt;=0,"Cobrado",IF(I29=0,"Por vencer",IF(I29&lt;=30,"Vencido 1-30",IF(I29&lt;=60,"Vencido 31-60",IF(I29&lt;=90,"Vencido 61-90","Vencido +90"))))))</f>
        <v/>
      </c>
      <c r="K29" s="7" t="n"/>
    </row>
    <row r="30">
      <c r="A30" s="23" t="n"/>
      <c r="B30" s="7" t="n"/>
      <c r="C30" s="7" t="n"/>
      <c r="D30" s="24" t="n"/>
      <c r="E30" s="25" t="n"/>
      <c r="F30" s="26">
        <f>IF(A30="","",A30+E30)</f>
        <v/>
      </c>
      <c r="G30" s="24" t="n"/>
      <c r="H30" s="27">
        <f>IF(D30="","",D30-G30)</f>
        <v/>
      </c>
      <c r="I30" s="28">
        <f>IF(OR(D30="",H30&lt;=0),"",MAX(0,TODAY()-F30))</f>
        <v/>
      </c>
      <c r="J30" s="9">
        <f>IF(D30="","",IF(H30&lt;=0,"Cobrado",IF(I30=0,"Por vencer",IF(I30&lt;=30,"Vencido 1-30",IF(I30&lt;=60,"Vencido 31-60",IF(I30&lt;=90,"Vencido 61-90","Vencido +90"))))))</f>
        <v/>
      </c>
      <c r="K30" s="7" t="n"/>
    </row>
    <row r="31">
      <c r="A31" s="23" t="n"/>
      <c r="B31" s="7" t="n"/>
      <c r="C31" s="7" t="n"/>
      <c r="D31" s="24" t="n"/>
      <c r="E31" s="25" t="n"/>
      <c r="F31" s="26">
        <f>IF(A31="","",A31+E31)</f>
        <v/>
      </c>
      <c r="G31" s="24" t="n"/>
      <c r="H31" s="27">
        <f>IF(D31="","",D31-G31)</f>
        <v/>
      </c>
      <c r="I31" s="28">
        <f>IF(OR(D31="",H31&lt;=0),"",MAX(0,TODAY()-F31))</f>
        <v/>
      </c>
      <c r="J31" s="9">
        <f>IF(D31="","",IF(H31&lt;=0,"Cobrado",IF(I31=0,"Por vencer",IF(I31&lt;=30,"Vencido 1-30",IF(I31&lt;=60,"Vencido 31-60",IF(I31&lt;=90,"Vencido 61-90","Vencido +90"))))))</f>
        <v/>
      </c>
      <c r="K31" s="7" t="n"/>
    </row>
    <row r="32">
      <c r="A32" s="23" t="n"/>
      <c r="B32" s="7" t="n"/>
      <c r="C32" s="7" t="n"/>
      <c r="D32" s="24" t="n"/>
      <c r="E32" s="25" t="n"/>
      <c r="F32" s="26">
        <f>IF(A32="","",A32+E32)</f>
        <v/>
      </c>
      <c r="G32" s="24" t="n"/>
      <c r="H32" s="27">
        <f>IF(D32="","",D32-G32)</f>
        <v/>
      </c>
      <c r="I32" s="28">
        <f>IF(OR(D32="",H32&lt;=0),"",MAX(0,TODAY()-F32))</f>
        <v/>
      </c>
      <c r="J32" s="9">
        <f>IF(D32="","",IF(H32&lt;=0,"Cobrado",IF(I32=0,"Por vencer",IF(I32&lt;=30,"Vencido 1-30",IF(I32&lt;=60,"Vencido 31-60",IF(I32&lt;=90,"Vencido 61-90","Vencido +90"))))))</f>
        <v/>
      </c>
      <c r="K32" s="7" t="n"/>
    </row>
    <row r="33">
      <c r="A33" s="23" t="n"/>
      <c r="B33" s="7" t="n"/>
      <c r="C33" s="7" t="n"/>
      <c r="D33" s="24" t="n"/>
      <c r="E33" s="25" t="n"/>
      <c r="F33" s="26">
        <f>IF(A33="","",A33+E33)</f>
        <v/>
      </c>
      <c r="G33" s="24" t="n"/>
      <c r="H33" s="27">
        <f>IF(D33="","",D33-G33)</f>
        <v/>
      </c>
      <c r="I33" s="28">
        <f>IF(OR(D33="",H33&lt;=0),"",MAX(0,TODAY()-F33))</f>
        <v/>
      </c>
      <c r="J33" s="9">
        <f>IF(D33="","",IF(H33&lt;=0,"Cobrado",IF(I33=0,"Por vencer",IF(I33&lt;=30,"Vencido 1-30",IF(I33&lt;=60,"Vencido 31-60",IF(I33&lt;=90,"Vencido 61-90","Vencido +90"))))))</f>
        <v/>
      </c>
      <c r="K33" s="7" t="n"/>
    </row>
    <row r="34">
      <c r="A34" s="23" t="n"/>
      <c r="B34" s="7" t="n"/>
      <c r="C34" s="7" t="n"/>
      <c r="D34" s="24" t="n"/>
      <c r="E34" s="25" t="n"/>
      <c r="F34" s="26">
        <f>IF(A34="","",A34+E34)</f>
        <v/>
      </c>
      <c r="G34" s="24" t="n"/>
      <c r="H34" s="27">
        <f>IF(D34="","",D34-G34)</f>
        <v/>
      </c>
      <c r="I34" s="28">
        <f>IF(OR(D34="",H34&lt;=0),"",MAX(0,TODAY()-F34))</f>
        <v/>
      </c>
      <c r="J34" s="9">
        <f>IF(D34="","",IF(H34&lt;=0,"Cobrado",IF(I34=0,"Por vencer",IF(I34&lt;=30,"Vencido 1-30",IF(I34&lt;=60,"Vencido 31-60",IF(I34&lt;=90,"Vencido 61-90","Vencido +90"))))))</f>
        <v/>
      </c>
      <c r="K34" s="7" t="n"/>
    </row>
    <row r="35">
      <c r="A35" s="23" t="n"/>
      <c r="B35" s="7" t="n"/>
      <c r="C35" s="7" t="n"/>
      <c r="D35" s="24" t="n"/>
      <c r="E35" s="25" t="n"/>
      <c r="F35" s="26">
        <f>IF(A35="","",A35+E35)</f>
        <v/>
      </c>
      <c r="G35" s="24" t="n"/>
      <c r="H35" s="27">
        <f>IF(D35="","",D35-G35)</f>
        <v/>
      </c>
      <c r="I35" s="28">
        <f>IF(OR(D35="",H35&lt;=0),"",MAX(0,TODAY()-F35))</f>
        <v/>
      </c>
      <c r="J35" s="9">
        <f>IF(D35="","",IF(H35&lt;=0,"Cobrado",IF(I35=0,"Por vencer",IF(I35&lt;=30,"Vencido 1-30",IF(I35&lt;=60,"Vencido 31-60",IF(I35&lt;=90,"Vencido 61-90","Vencido +90"))))))</f>
        <v/>
      </c>
      <c r="K35" s="7" t="n"/>
    </row>
    <row r="36">
      <c r="A36" s="23" t="n"/>
      <c r="B36" s="7" t="n"/>
      <c r="C36" s="7" t="n"/>
      <c r="D36" s="24" t="n"/>
      <c r="E36" s="25" t="n"/>
      <c r="F36" s="26">
        <f>IF(A36="","",A36+E36)</f>
        <v/>
      </c>
      <c r="G36" s="24" t="n"/>
      <c r="H36" s="27">
        <f>IF(D36="","",D36-G36)</f>
        <v/>
      </c>
      <c r="I36" s="28">
        <f>IF(OR(D36="",H36&lt;=0),"",MAX(0,TODAY()-F36))</f>
        <v/>
      </c>
      <c r="J36" s="9">
        <f>IF(D36="","",IF(H36&lt;=0,"Cobrado",IF(I36=0,"Por vencer",IF(I36&lt;=30,"Vencido 1-30",IF(I36&lt;=60,"Vencido 31-60",IF(I36&lt;=90,"Vencido 61-90","Vencido +90"))))))</f>
        <v/>
      </c>
      <c r="K36" s="7" t="n"/>
    </row>
    <row r="37">
      <c r="A37" s="23" t="n"/>
      <c r="B37" s="7" t="n"/>
      <c r="C37" s="7" t="n"/>
      <c r="D37" s="24" t="n"/>
      <c r="E37" s="25" t="n"/>
      <c r="F37" s="26">
        <f>IF(A37="","",A37+E37)</f>
        <v/>
      </c>
      <c r="G37" s="24" t="n"/>
      <c r="H37" s="27">
        <f>IF(D37="","",D37-G37)</f>
        <v/>
      </c>
      <c r="I37" s="28">
        <f>IF(OR(D37="",H37&lt;=0),"",MAX(0,TODAY()-F37))</f>
        <v/>
      </c>
      <c r="J37" s="9">
        <f>IF(D37="","",IF(H37&lt;=0,"Cobrado",IF(I37=0,"Por vencer",IF(I37&lt;=30,"Vencido 1-30",IF(I37&lt;=60,"Vencido 31-60",IF(I37&lt;=90,"Vencido 61-90","Vencido +90"))))))</f>
        <v/>
      </c>
      <c r="K37" s="7" t="n"/>
    </row>
    <row r="38">
      <c r="A38" s="23" t="n"/>
      <c r="B38" s="7" t="n"/>
      <c r="C38" s="7" t="n"/>
      <c r="D38" s="24" t="n"/>
      <c r="E38" s="25" t="n"/>
      <c r="F38" s="26">
        <f>IF(A38="","",A38+E38)</f>
        <v/>
      </c>
      <c r="G38" s="24" t="n"/>
      <c r="H38" s="27">
        <f>IF(D38="","",D38-G38)</f>
        <v/>
      </c>
      <c r="I38" s="28">
        <f>IF(OR(D38="",H38&lt;=0),"",MAX(0,TODAY()-F38))</f>
        <v/>
      </c>
      <c r="J38" s="9">
        <f>IF(D38="","",IF(H38&lt;=0,"Cobrado",IF(I38=0,"Por vencer",IF(I38&lt;=30,"Vencido 1-30",IF(I38&lt;=60,"Vencido 31-60",IF(I38&lt;=90,"Vencido 61-90","Vencido +90"))))))</f>
        <v/>
      </c>
      <c r="K38" s="7" t="n"/>
    </row>
    <row r="39">
      <c r="A39" s="23" t="n"/>
      <c r="B39" s="7" t="n"/>
      <c r="C39" s="7" t="n"/>
      <c r="D39" s="24" t="n"/>
      <c r="E39" s="25" t="n"/>
      <c r="F39" s="26">
        <f>IF(A39="","",A39+E39)</f>
        <v/>
      </c>
      <c r="G39" s="24" t="n"/>
      <c r="H39" s="27">
        <f>IF(D39="","",D39-G39)</f>
        <v/>
      </c>
      <c r="I39" s="28">
        <f>IF(OR(D39="",H39&lt;=0),"",MAX(0,TODAY()-F39))</f>
        <v/>
      </c>
      <c r="J39" s="9">
        <f>IF(D39="","",IF(H39&lt;=0,"Cobrado",IF(I39=0,"Por vencer",IF(I39&lt;=30,"Vencido 1-30",IF(I39&lt;=60,"Vencido 31-60",IF(I39&lt;=90,"Vencido 61-90","Vencido +90"))))))</f>
        <v/>
      </c>
      <c r="K39" s="7" t="n"/>
    </row>
    <row r="40">
      <c r="A40" s="23" t="n"/>
      <c r="B40" s="7" t="n"/>
      <c r="C40" s="7" t="n"/>
      <c r="D40" s="24" t="n"/>
      <c r="E40" s="25" t="n"/>
      <c r="F40" s="26">
        <f>IF(A40="","",A40+E40)</f>
        <v/>
      </c>
      <c r="G40" s="24" t="n"/>
      <c r="H40" s="27">
        <f>IF(D40="","",D40-G40)</f>
        <v/>
      </c>
      <c r="I40" s="28">
        <f>IF(OR(D40="",H40&lt;=0),"",MAX(0,TODAY()-F40))</f>
        <v/>
      </c>
      <c r="J40" s="9">
        <f>IF(D40="","",IF(H40&lt;=0,"Cobrado",IF(I40=0,"Por vencer",IF(I40&lt;=30,"Vencido 1-30",IF(I40&lt;=60,"Vencido 31-60",IF(I40&lt;=90,"Vencido 61-90","Vencido +90"))))))</f>
        <v/>
      </c>
      <c r="K40" s="7" t="n"/>
    </row>
    <row r="41">
      <c r="A41" s="23" t="n"/>
      <c r="B41" s="7" t="n"/>
      <c r="C41" s="7" t="n"/>
      <c r="D41" s="24" t="n"/>
      <c r="E41" s="25" t="n"/>
      <c r="F41" s="26">
        <f>IF(A41="","",A41+E41)</f>
        <v/>
      </c>
      <c r="G41" s="24" t="n"/>
      <c r="H41" s="27">
        <f>IF(D41="","",D41-G41)</f>
        <v/>
      </c>
      <c r="I41" s="28">
        <f>IF(OR(D41="",H41&lt;=0),"",MAX(0,TODAY()-F41))</f>
        <v/>
      </c>
      <c r="J41" s="9">
        <f>IF(D41="","",IF(H41&lt;=0,"Cobrado",IF(I41=0,"Por vencer",IF(I41&lt;=30,"Vencido 1-30",IF(I41&lt;=60,"Vencido 31-60",IF(I41&lt;=90,"Vencido 61-90","Vencido +90"))))))</f>
        <v/>
      </c>
      <c r="K41" s="7" t="n"/>
    </row>
    <row r="42">
      <c r="A42" s="23" t="n"/>
      <c r="B42" s="7" t="n"/>
      <c r="C42" s="7" t="n"/>
      <c r="D42" s="24" t="n"/>
      <c r="E42" s="25" t="n"/>
      <c r="F42" s="26">
        <f>IF(A42="","",A42+E42)</f>
        <v/>
      </c>
      <c r="G42" s="24" t="n"/>
      <c r="H42" s="27">
        <f>IF(D42="","",D42-G42)</f>
        <v/>
      </c>
      <c r="I42" s="28">
        <f>IF(OR(D42="",H42&lt;=0),"",MAX(0,TODAY()-F42))</f>
        <v/>
      </c>
      <c r="J42" s="9">
        <f>IF(D42="","",IF(H42&lt;=0,"Cobrado",IF(I42=0,"Por vencer",IF(I42&lt;=30,"Vencido 1-30",IF(I42&lt;=60,"Vencido 31-60",IF(I42&lt;=90,"Vencido 61-90","Vencido +90"))))))</f>
        <v/>
      </c>
      <c r="K42" s="7" t="n"/>
    </row>
    <row r="43">
      <c r="A43" s="23" t="n"/>
      <c r="B43" s="7" t="n"/>
      <c r="C43" s="7" t="n"/>
      <c r="D43" s="24" t="n"/>
      <c r="E43" s="25" t="n"/>
      <c r="F43" s="26">
        <f>IF(A43="","",A43+E43)</f>
        <v/>
      </c>
      <c r="G43" s="24" t="n"/>
      <c r="H43" s="27">
        <f>IF(D43="","",D43-G43)</f>
        <v/>
      </c>
      <c r="I43" s="28">
        <f>IF(OR(D43="",H43&lt;=0),"",MAX(0,TODAY()-F43))</f>
        <v/>
      </c>
      <c r="J43" s="9">
        <f>IF(D43="","",IF(H43&lt;=0,"Cobrado",IF(I43=0,"Por vencer",IF(I43&lt;=30,"Vencido 1-30",IF(I43&lt;=60,"Vencido 31-60",IF(I43&lt;=90,"Vencido 61-90","Vencido +90"))))))</f>
        <v/>
      </c>
      <c r="K43" s="7" t="n"/>
    </row>
    <row r="44">
      <c r="A44" s="23" t="n"/>
      <c r="B44" s="7" t="n"/>
      <c r="C44" s="7" t="n"/>
      <c r="D44" s="24" t="n"/>
      <c r="E44" s="25" t="n"/>
      <c r="F44" s="26">
        <f>IF(A44="","",A44+E44)</f>
        <v/>
      </c>
      <c r="G44" s="24" t="n"/>
      <c r="H44" s="27">
        <f>IF(D44="","",D44-G44)</f>
        <v/>
      </c>
      <c r="I44" s="28">
        <f>IF(OR(D44="",H44&lt;=0),"",MAX(0,TODAY()-F44))</f>
        <v/>
      </c>
      <c r="J44" s="9">
        <f>IF(D44="","",IF(H44&lt;=0,"Cobrado",IF(I44=0,"Por vencer",IF(I44&lt;=30,"Vencido 1-30",IF(I44&lt;=60,"Vencido 31-60",IF(I44&lt;=90,"Vencido 61-90","Vencido +90"))))))</f>
        <v/>
      </c>
      <c r="K44" s="7" t="n"/>
    </row>
    <row r="45">
      <c r="A45" s="23" t="n"/>
      <c r="B45" s="7" t="n"/>
      <c r="C45" s="7" t="n"/>
      <c r="D45" s="24" t="n"/>
      <c r="E45" s="25" t="n"/>
      <c r="F45" s="26">
        <f>IF(A45="","",A45+E45)</f>
        <v/>
      </c>
      <c r="G45" s="24" t="n"/>
      <c r="H45" s="27">
        <f>IF(D45="","",D45-G45)</f>
        <v/>
      </c>
      <c r="I45" s="28">
        <f>IF(OR(D45="",H45&lt;=0),"",MAX(0,TODAY()-F45))</f>
        <v/>
      </c>
      <c r="J45" s="9">
        <f>IF(D45="","",IF(H45&lt;=0,"Cobrado",IF(I45=0,"Por vencer",IF(I45&lt;=30,"Vencido 1-30",IF(I45&lt;=60,"Vencido 31-60",IF(I45&lt;=90,"Vencido 61-90","Vencido +90"))))))</f>
        <v/>
      </c>
      <c r="K45" s="7" t="n"/>
    </row>
    <row r="46">
      <c r="A46" s="23" t="n"/>
      <c r="B46" s="7" t="n"/>
      <c r="C46" s="7" t="n"/>
      <c r="D46" s="24" t="n"/>
      <c r="E46" s="25" t="n"/>
      <c r="F46" s="26">
        <f>IF(A46="","",A46+E46)</f>
        <v/>
      </c>
      <c r="G46" s="24" t="n"/>
      <c r="H46" s="27">
        <f>IF(D46="","",D46-G46)</f>
        <v/>
      </c>
      <c r="I46" s="28">
        <f>IF(OR(D46="",H46&lt;=0),"",MAX(0,TODAY()-F46))</f>
        <v/>
      </c>
      <c r="J46" s="9">
        <f>IF(D46="","",IF(H46&lt;=0,"Cobrado",IF(I46=0,"Por vencer",IF(I46&lt;=30,"Vencido 1-30",IF(I46&lt;=60,"Vencido 31-60",IF(I46&lt;=90,"Vencido 61-90","Vencido +90"))))))</f>
        <v/>
      </c>
      <c r="K46" s="7" t="n"/>
    </row>
    <row r="47">
      <c r="A47" s="23" t="n"/>
      <c r="B47" s="7" t="n"/>
      <c r="C47" s="7" t="n"/>
      <c r="D47" s="24" t="n"/>
      <c r="E47" s="25" t="n"/>
      <c r="F47" s="26">
        <f>IF(A47="","",A47+E47)</f>
        <v/>
      </c>
      <c r="G47" s="24" t="n"/>
      <c r="H47" s="27">
        <f>IF(D47="","",D47-G47)</f>
        <v/>
      </c>
      <c r="I47" s="28">
        <f>IF(OR(D47="",H47&lt;=0),"",MAX(0,TODAY()-F47))</f>
        <v/>
      </c>
      <c r="J47" s="9">
        <f>IF(D47="","",IF(H47&lt;=0,"Cobrado",IF(I47=0,"Por vencer",IF(I47&lt;=30,"Vencido 1-30",IF(I47&lt;=60,"Vencido 31-60",IF(I47&lt;=90,"Vencido 61-90","Vencido +90"))))))</f>
        <v/>
      </c>
      <c r="K47" s="7" t="n"/>
    </row>
    <row r="48">
      <c r="A48" s="23" t="n"/>
      <c r="B48" s="7" t="n"/>
      <c r="C48" s="7" t="n"/>
      <c r="D48" s="24" t="n"/>
      <c r="E48" s="25" t="n"/>
      <c r="F48" s="26">
        <f>IF(A48="","",A48+E48)</f>
        <v/>
      </c>
      <c r="G48" s="24" t="n"/>
      <c r="H48" s="27">
        <f>IF(D48="","",D48-G48)</f>
        <v/>
      </c>
      <c r="I48" s="28">
        <f>IF(OR(D48="",H48&lt;=0),"",MAX(0,TODAY()-F48))</f>
        <v/>
      </c>
      <c r="J48" s="9">
        <f>IF(D48="","",IF(H48&lt;=0,"Cobrado",IF(I48=0,"Por vencer",IF(I48&lt;=30,"Vencido 1-30",IF(I48&lt;=60,"Vencido 31-60",IF(I48&lt;=90,"Vencido 61-90","Vencido +90"))))))</f>
        <v/>
      </c>
      <c r="K48" s="7" t="n"/>
    </row>
    <row r="49">
      <c r="A49" s="23" t="n"/>
      <c r="B49" s="7" t="n"/>
      <c r="C49" s="7" t="n"/>
      <c r="D49" s="24" t="n"/>
      <c r="E49" s="25" t="n"/>
      <c r="F49" s="26">
        <f>IF(A49="","",A49+E49)</f>
        <v/>
      </c>
      <c r="G49" s="24" t="n"/>
      <c r="H49" s="27">
        <f>IF(D49="","",D49-G49)</f>
        <v/>
      </c>
      <c r="I49" s="28">
        <f>IF(OR(D49="",H49&lt;=0),"",MAX(0,TODAY()-F49))</f>
        <v/>
      </c>
      <c r="J49" s="9">
        <f>IF(D49="","",IF(H49&lt;=0,"Cobrado",IF(I49=0,"Por vencer",IF(I49&lt;=30,"Vencido 1-30",IF(I49&lt;=60,"Vencido 31-60",IF(I49&lt;=90,"Vencido 61-90","Vencido +90"))))))</f>
        <v/>
      </c>
      <c r="K49" s="7" t="n"/>
    </row>
    <row r="50">
      <c r="A50" s="23" t="n"/>
      <c r="B50" s="7" t="n"/>
      <c r="C50" s="7" t="n"/>
      <c r="D50" s="24" t="n"/>
      <c r="E50" s="25" t="n"/>
      <c r="F50" s="26">
        <f>IF(A50="","",A50+E50)</f>
        <v/>
      </c>
      <c r="G50" s="24" t="n"/>
      <c r="H50" s="27">
        <f>IF(D50="","",D50-G50)</f>
        <v/>
      </c>
      <c r="I50" s="28">
        <f>IF(OR(D50="",H50&lt;=0),"",MAX(0,TODAY()-F50))</f>
        <v/>
      </c>
      <c r="J50" s="9">
        <f>IF(D50="","",IF(H50&lt;=0,"Cobrado",IF(I50=0,"Por vencer",IF(I50&lt;=30,"Vencido 1-30",IF(I50&lt;=60,"Vencido 31-60",IF(I50&lt;=90,"Vencido 61-90","Vencido +90"))))))</f>
        <v/>
      </c>
      <c r="K50" s="7" t="n"/>
    </row>
    <row r="51">
      <c r="A51" s="23" t="n"/>
      <c r="B51" s="7" t="n"/>
      <c r="C51" s="7" t="n"/>
      <c r="D51" s="24" t="n"/>
      <c r="E51" s="25" t="n"/>
      <c r="F51" s="26">
        <f>IF(A51="","",A51+E51)</f>
        <v/>
      </c>
      <c r="G51" s="24" t="n"/>
      <c r="H51" s="27">
        <f>IF(D51="","",D51-G51)</f>
        <v/>
      </c>
      <c r="I51" s="28">
        <f>IF(OR(D51="",H51&lt;=0),"",MAX(0,TODAY()-F51))</f>
        <v/>
      </c>
      <c r="J51" s="9">
        <f>IF(D51="","",IF(H51&lt;=0,"Cobrado",IF(I51=0,"Por vencer",IF(I51&lt;=30,"Vencido 1-30",IF(I51&lt;=60,"Vencido 31-60",IF(I51&lt;=90,"Vencido 61-90","Vencido +90"))))))</f>
        <v/>
      </c>
      <c r="K51" s="7" t="n"/>
    </row>
    <row r="52">
      <c r="A52" s="23" t="n"/>
      <c r="B52" s="7" t="n"/>
      <c r="C52" s="7" t="n"/>
      <c r="D52" s="24" t="n"/>
      <c r="E52" s="25" t="n"/>
      <c r="F52" s="26">
        <f>IF(A52="","",A52+E52)</f>
        <v/>
      </c>
      <c r="G52" s="24" t="n"/>
      <c r="H52" s="27">
        <f>IF(D52="","",D52-G52)</f>
        <v/>
      </c>
      <c r="I52" s="28">
        <f>IF(OR(D52="",H52&lt;=0),"",MAX(0,TODAY()-F52))</f>
        <v/>
      </c>
      <c r="J52" s="9">
        <f>IF(D52="","",IF(H52&lt;=0,"Cobrado",IF(I52=0,"Por vencer",IF(I52&lt;=30,"Vencido 1-30",IF(I52&lt;=60,"Vencido 31-60",IF(I52&lt;=90,"Vencido 61-90","Vencido +90"))))))</f>
        <v/>
      </c>
      <c r="K52" s="7" t="n"/>
    </row>
    <row r="53">
      <c r="A53" s="23" t="n"/>
      <c r="B53" s="7" t="n"/>
      <c r="C53" s="7" t="n"/>
      <c r="D53" s="24" t="n"/>
      <c r="E53" s="25" t="n"/>
      <c r="F53" s="26">
        <f>IF(A53="","",A53+E53)</f>
        <v/>
      </c>
      <c r="G53" s="24" t="n"/>
      <c r="H53" s="27">
        <f>IF(D53="","",D53-G53)</f>
        <v/>
      </c>
      <c r="I53" s="28">
        <f>IF(OR(D53="",H53&lt;=0),"",MAX(0,TODAY()-F53))</f>
        <v/>
      </c>
      <c r="J53" s="9">
        <f>IF(D53="","",IF(H53&lt;=0,"Cobrado",IF(I53=0,"Por vencer",IF(I53&lt;=30,"Vencido 1-30",IF(I53&lt;=60,"Vencido 31-60",IF(I53&lt;=90,"Vencido 61-90","Vencido +90"))))))</f>
        <v/>
      </c>
      <c r="K53" s="7" t="n"/>
    </row>
    <row r="54">
      <c r="A54" s="23" t="n"/>
      <c r="B54" s="7" t="n"/>
      <c r="C54" s="7" t="n"/>
      <c r="D54" s="24" t="n"/>
      <c r="E54" s="25" t="n"/>
      <c r="F54" s="26">
        <f>IF(A54="","",A54+E54)</f>
        <v/>
      </c>
      <c r="G54" s="24" t="n"/>
      <c r="H54" s="27">
        <f>IF(D54="","",D54-G54)</f>
        <v/>
      </c>
      <c r="I54" s="28">
        <f>IF(OR(D54="",H54&lt;=0),"",MAX(0,TODAY()-F54))</f>
        <v/>
      </c>
      <c r="J54" s="9">
        <f>IF(D54="","",IF(H54&lt;=0,"Cobrado",IF(I54=0,"Por vencer",IF(I54&lt;=30,"Vencido 1-30",IF(I54&lt;=60,"Vencido 31-60",IF(I54&lt;=90,"Vencido 61-90","Vencido +90"))))))</f>
        <v/>
      </c>
      <c r="K54" s="7" t="n"/>
    </row>
    <row r="55">
      <c r="A55" s="23" t="n"/>
      <c r="B55" s="7" t="n"/>
      <c r="C55" s="7" t="n"/>
      <c r="D55" s="24" t="n"/>
      <c r="E55" s="25" t="n"/>
      <c r="F55" s="26">
        <f>IF(A55="","",A55+E55)</f>
        <v/>
      </c>
      <c r="G55" s="24" t="n"/>
      <c r="H55" s="27">
        <f>IF(D55="","",D55-G55)</f>
        <v/>
      </c>
      <c r="I55" s="28">
        <f>IF(OR(D55="",H55&lt;=0),"",MAX(0,TODAY()-F55))</f>
        <v/>
      </c>
      <c r="J55" s="9">
        <f>IF(D55="","",IF(H55&lt;=0,"Cobrado",IF(I55=0,"Por vencer",IF(I55&lt;=30,"Vencido 1-30",IF(I55&lt;=60,"Vencido 31-60",IF(I55&lt;=90,"Vencido 61-90","Vencido +90"))))))</f>
        <v/>
      </c>
      <c r="K55" s="7" t="n"/>
    </row>
    <row r="56">
      <c r="A56" s="23" t="n"/>
      <c r="B56" s="7" t="n"/>
      <c r="C56" s="7" t="n"/>
      <c r="D56" s="24" t="n"/>
      <c r="E56" s="25" t="n"/>
      <c r="F56" s="26">
        <f>IF(A56="","",A56+E56)</f>
        <v/>
      </c>
      <c r="G56" s="24" t="n"/>
      <c r="H56" s="27">
        <f>IF(D56="","",D56-G56)</f>
        <v/>
      </c>
      <c r="I56" s="28">
        <f>IF(OR(D56="",H56&lt;=0),"",MAX(0,TODAY()-F56))</f>
        <v/>
      </c>
      <c r="J56" s="9">
        <f>IF(D56="","",IF(H56&lt;=0,"Cobrado",IF(I56=0,"Por vencer",IF(I56&lt;=30,"Vencido 1-30",IF(I56&lt;=60,"Vencido 31-60",IF(I56&lt;=90,"Vencido 61-90","Vencido +90"))))))</f>
        <v/>
      </c>
      <c r="K56" s="7" t="n"/>
    </row>
    <row r="57">
      <c r="A57" s="23" t="n"/>
      <c r="B57" s="7" t="n"/>
      <c r="C57" s="7" t="n"/>
      <c r="D57" s="24" t="n"/>
      <c r="E57" s="25" t="n"/>
      <c r="F57" s="26">
        <f>IF(A57="","",A57+E57)</f>
        <v/>
      </c>
      <c r="G57" s="24" t="n"/>
      <c r="H57" s="27">
        <f>IF(D57="","",D57-G57)</f>
        <v/>
      </c>
      <c r="I57" s="28">
        <f>IF(OR(D57="",H57&lt;=0),"",MAX(0,TODAY()-F57))</f>
        <v/>
      </c>
      <c r="J57" s="9">
        <f>IF(D57="","",IF(H57&lt;=0,"Cobrado",IF(I57=0,"Por vencer",IF(I57&lt;=30,"Vencido 1-30",IF(I57&lt;=60,"Vencido 31-60",IF(I57&lt;=90,"Vencido 61-90","Vencido +90"))))))</f>
        <v/>
      </c>
      <c r="K57" s="7" t="n"/>
    </row>
    <row r="58">
      <c r="A58" s="23" t="n"/>
      <c r="B58" s="7" t="n"/>
      <c r="C58" s="7" t="n"/>
      <c r="D58" s="24" t="n"/>
      <c r="E58" s="25" t="n"/>
      <c r="F58" s="26">
        <f>IF(A58="","",A58+E58)</f>
        <v/>
      </c>
      <c r="G58" s="24" t="n"/>
      <c r="H58" s="27">
        <f>IF(D58="","",D58-G58)</f>
        <v/>
      </c>
      <c r="I58" s="28">
        <f>IF(OR(D58="",H58&lt;=0),"",MAX(0,TODAY()-F58))</f>
        <v/>
      </c>
      <c r="J58" s="9">
        <f>IF(D58="","",IF(H58&lt;=0,"Cobrado",IF(I58=0,"Por vencer",IF(I58&lt;=30,"Vencido 1-30",IF(I58&lt;=60,"Vencido 31-60",IF(I58&lt;=90,"Vencido 61-90","Vencido +90"))))))</f>
        <v/>
      </c>
      <c r="K58" s="7" t="n"/>
    </row>
    <row r="59">
      <c r="A59" s="23" t="n"/>
      <c r="B59" s="7" t="n"/>
      <c r="C59" s="7" t="n"/>
      <c r="D59" s="24" t="n"/>
      <c r="E59" s="25" t="n"/>
      <c r="F59" s="26">
        <f>IF(A59="","",A59+E59)</f>
        <v/>
      </c>
      <c r="G59" s="24" t="n"/>
      <c r="H59" s="27">
        <f>IF(D59="","",D59-G59)</f>
        <v/>
      </c>
      <c r="I59" s="28">
        <f>IF(OR(D59="",H59&lt;=0),"",MAX(0,TODAY()-F59))</f>
        <v/>
      </c>
      <c r="J59" s="9">
        <f>IF(D59="","",IF(H59&lt;=0,"Cobrado",IF(I59=0,"Por vencer",IF(I59&lt;=30,"Vencido 1-30",IF(I59&lt;=60,"Vencido 31-60",IF(I59&lt;=90,"Vencido 61-90","Vencido +90"))))))</f>
        <v/>
      </c>
      <c r="K59" s="7" t="n"/>
    </row>
    <row r="60">
      <c r="A60" s="23" t="n"/>
      <c r="B60" s="7" t="n"/>
      <c r="C60" s="7" t="n"/>
      <c r="D60" s="24" t="n"/>
      <c r="E60" s="25" t="n"/>
      <c r="F60" s="26">
        <f>IF(A60="","",A60+E60)</f>
        <v/>
      </c>
      <c r="G60" s="24" t="n"/>
      <c r="H60" s="27">
        <f>IF(D60="","",D60-G60)</f>
        <v/>
      </c>
      <c r="I60" s="28">
        <f>IF(OR(D60="",H60&lt;=0),"",MAX(0,TODAY()-F60))</f>
        <v/>
      </c>
      <c r="J60" s="9">
        <f>IF(D60="","",IF(H60&lt;=0,"Cobrado",IF(I60=0,"Por vencer",IF(I60&lt;=30,"Vencido 1-30",IF(I60&lt;=60,"Vencido 31-60",IF(I60&lt;=90,"Vencido 61-90","Vencido +90"))))))</f>
        <v/>
      </c>
      <c r="K60" s="7" t="n"/>
    </row>
    <row r="61">
      <c r="A61" s="23" t="n"/>
      <c r="B61" s="7" t="n"/>
      <c r="C61" s="7" t="n"/>
      <c r="D61" s="24" t="n"/>
      <c r="E61" s="25" t="n"/>
      <c r="F61" s="26">
        <f>IF(A61="","",A61+E61)</f>
        <v/>
      </c>
      <c r="G61" s="24" t="n"/>
      <c r="H61" s="27">
        <f>IF(D61="","",D61-G61)</f>
        <v/>
      </c>
      <c r="I61" s="28">
        <f>IF(OR(D61="",H61&lt;=0),"",MAX(0,TODAY()-F61))</f>
        <v/>
      </c>
      <c r="J61" s="9">
        <f>IF(D61="","",IF(H61&lt;=0,"Cobrado",IF(I61=0,"Por vencer",IF(I61&lt;=30,"Vencido 1-30",IF(I61&lt;=60,"Vencido 31-60",IF(I61&lt;=90,"Vencido 61-90","Vencido +90"))))))</f>
        <v/>
      </c>
      <c r="K61" s="7" t="n"/>
    </row>
    <row r="62">
      <c r="A62" s="23" t="n"/>
      <c r="B62" s="7" t="n"/>
      <c r="C62" s="7" t="n"/>
      <c r="D62" s="24" t="n"/>
      <c r="E62" s="25" t="n"/>
      <c r="F62" s="26">
        <f>IF(A62="","",A62+E62)</f>
        <v/>
      </c>
      <c r="G62" s="24" t="n"/>
      <c r="H62" s="27">
        <f>IF(D62="","",D62-G62)</f>
        <v/>
      </c>
      <c r="I62" s="28">
        <f>IF(OR(D62="",H62&lt;=0),"",MAX(0,TODAY()-F62))</f>
        <v/>
      </c>
      <c r="J62" s="9">
        <f>IF(D62="","",IF(H62&lt;=0,"Cobrado",IF(I62=0,"Por vencer",IF(I62&lt;=30,"Vencido 1-30",IF(I62&lt;=60,"Vencido 31-60",IF(I62&lt;=90,"Vencido 61-90","Vencido +90"))))))</f>
        <v/>
      </c>
      <c r="K62" s="7" t="n"/>
    </row>
    <row r="63">
      <c r="A63" s="23" t="n"/>
      <c r="B63" s="7" t="n"/>
      <c r="C63" s="7" t="n"/>
      <c r="D63" s="24" t="n"/>
      <c r="E63" s="25" t="n"/>
      <c r="F63" s="26">
        <f>IF(A63="","",A63+E63)</f>
        <v/>
      </c>
      <c r="G63" s="24" t="n"/>
      <c r="H63" s="27">
        <f>IF(D63="","",D63-G63)</f>
        <v/>
      </c>
      <c r="I63" s="28">
        <f>IF(OR(D63="",H63&lt;=0),"",MAX(0,TODAY()-F63))</f>
        <v/>
      </c>
      <c r="J63" s="9">
        <f>IF(D63="","",IF(H63&lt;=0,"Cobrado",IF(I63=0,"Por vencer",IF(I63&lt;=30,"Vencido 1-30",IF(I63&lt;=60,"Vencido 31-60",IF(I63&lt;=90,"Vencido 61-90","Vencido +90"))))))</f>
        <v/>
      </c>
      <c r="K63" s="7" t="n"/>
    </row>
    <row r="64">
      <c r="A64" s="23" t="n"/>
      <c r="B64" s="7" t="n"/>
      <c r="C64" s="7" t="n"/>
      <c r="D64" s="24" t="n"/>
      <c r="E64" s="25" t="n"/>
      <c r="F64" s="26">
        <f>IF(A64="","",A64+E64)</f>
        <v/>
      </c>
      <c r="G64" s="24" t="n"/>
      <c r="H64" s="27">
        <f>IF(D64="","",D64-G64)</f>
        <v/>
      </c>
      <c r="I64" s="28">
        <f>IF(OR(D64="",H64&lt;=0),"",MAX(0,TODAY()-F64))</f>
        <v/>
      </c>
      <c r="J64" s="9">
        <f>IF(D64="","",IF(H64&lt;=0,"Cobrado",IF(I64=0,"Por vencer",IF(I64&lt;=30,"Vencido 1-30",IF(I64&lt;=60,"Vencido 31-60",IF(I64&lt;=90,"Vencido 61-90","Vencido +90"))))))</f>
        <v/>
      </c>
      <c r="K64" s="7" t="n"/>
    </row>
    <row r="65">
      <c r="A65" s="23" t="n"/>
      <c r="B65" s="7" t="n"/>
      <c r="C65" s="7" t="n"/>
      <c r="D65" s="24" t="n"/>
      <c r="E65" s="25" t="n"/>
      <c r="F65" s="26">
        <f>IF(A65="","",A65+E65)</f>
        <v/>
      </c>
      <c r="G65" s="24" t="n"/>
      <c r="H65" s="27">
        <f>IF(D65="","",D65-G65)</f>
        <v/>
      </c>
      <c r="I65" s="28">
        <f>IF(OR(D65="",H65&lt;=0),"",MAX(0,TODAY()-F65))</f>
        <v/>
      </c>
      <c r="J65" s="9">
        <f>IF(D65="","",IF(H65&lt;=0,"Cobrado",IF(I65=0,"Por vencer",IF(I65&lt;=30,"Vencido 1-30",IF(I65&lt;=60,"Vencido 31-60",IF(I65&lt;=90,"Vencido 61-90","Vencido +90"))))))</f>
        <v/>
      </c>
      <c r="K65" s="7" t="n"/>
    </row>
    <row r="66">
      <c r="A66" s="23" t="n"/>
      <c r="B66" s="7" t="n"/>
      <c r="C66" s="7" t="n"/>
      <c r="D66" s="24" t="n"/>
      <c r="E66" s="25" t="n"/>
      <c r="F66" s="26">
        <f>IF(A66="","",A66+E66)</f>
        <v/>
      </c>
      <c r="G66" s="24" t="n"/>
      <c r="H66" s="27">
        <f>IF(D66="","",D66-G66)</f>
        <v/>
      </c>
      <c r="I66" s="28">
        <f>IF(OR(D66="",H66&lt;=0),"",MAX(0,TODAY()-F66))</f>
        <v/>
      </c>
      <c r="J66" s="9">
        <f>IF(D66="","",IF(H66&lt;=0,"Cobrado",IF(I66=0,"Por vencer",IF(I66&lt;=30,"Vencido 1-30",IF(I66&lt;=60,"Vencido 31-60",IF(I66&lt;=90,"Vencido 61-90","Vencido +90"))))))</f>
        <v/>
      </c>
      <c r="K66" s="7" t="n"/>
    </row>
    <row r="67">
      <c r="A67" s="23" t="n"/>
      <c r="B67" s="7" t="n"/>
      <c r="C67" s="7" t="n"/>
      <c r="D67" s="24" t="n"/>
      <c r="E67" s="25" t="n"/>
      <c r="F67" s="26">
        <f>IF(A67="","",A67+E67)</f>
        <v/>
      </c>
      <c r="G67" s="24" t="n"/>
      <c r="H67" s="27">
        <f>IF(D67="","",D67-G67)</f>
        <v/>
      </c>
      <c r="I67" s="28">
        <f>IF(OR(D67="",H67&lt;=0),"",MAX(0,TODAY()-F67))</f>
        <v/>
      </c>
      <c r="J67" s="9">
        <f>IF(D67="","",IF(H67&lt;=0,"Cobrado",IF(I67=0,"Por vencer",IF(I67&lt;=30,"Vencido 1-30",IF(I67&lt;=60,"Vencido 31-60",IF(I67&lt;=90,"Vencido 61-90","Vencido +90"))))))</f>
        <v/>
      </c>
      <c r="K67" s="7" t="n"/>
    </row>
    <row r="68">
      <c r="A68" s="23" t="n"/>
      <c r="B68" s="7" t="n"/>
      <c r="C68" s="7" t="n"/>
      <c r="D68" s="24" t="n"/>
      <c r="E68" s="25" t="n"/>
      <c r="F68" s="26">
        <f>IF(A68="","",A68+E68)</f>
        <v/>
      </c>
      <c r="G68" s="24" t="n"/>
      <c r="H68" s="27">
        <f>IF(D68="","",D68-G68)</f>
        <v/>
      </c>
      <c r="I68" s="28">
        <f>IF(OR(D68="",H68&lt;=0),"",MAX(0,TODAY()-F68))</f>
        <v/>
      </c>
      <c r="J68" s="9">
        <f>IF(D68="","",IF(H68&lt;=0,"Cobrado",IF(I68=0,"Por vencer",IF(I68&lt;=30,"Vencido 1-30",IF(I68&lt;=60,"Vencido 31-60",IF(I68&lt;=90,"Vencido 61-90","Vencido +90"))))))</f>
        <v/>
      </c>
      <c r="K68" s="7" t="n"/>
    </row>
    <row r="69">
      <c r="A69" s="23" t="n"/>
      <c r="B69" s="7" t="n"/>
      <c r="C69" s="7" t="n"/>
      <c r="D69" s="24" t="n"/>
      <c r="E69" s="25" t="n"/>
      <c r="F69" s="26">
        <f>IF(A69="","",A69+E69)</f>
        <v/>
      </c>
      <c r="G69" s="24" t="n"/>
      <c r="H69" s="27">
        <f>IF(D69="","",D69-G69)</f>
        <v/>
      </c>
      <c r="I69" s="28">
        <f>IF(OR(D69="",H69&lt;=0),"",MAX(0,TODAY()-F69))</f>
        <v/>
      </c>
      <c r="J69" s="9">
        <f>IF(D69="","",IF(H69&lt;=0,"Cobrado",IF(I69=0,"Por vencer",IF(I69&lt;=30,"Vencido 1-30",IF(I69&lt;=60,"Vencido 31-60",IF(I69&lt;=90,"Vencido 61-90","Vencido +90"))))))</f>
        <v/>
      </c>
      <c r="K69" s="7" t="n"/>
    </row>
    <row r="70">
      <c r="A70" s="23" t="n"/>
      <c r="B70" s="7" t="n"/>
      <c r="C70" s="7" t="n"/>
      <c r="D70" s="24" t="n"/>
      <c r="E70" s="25" t="n"/>
      <c r="F70" s="26">
        <f>IF(A70="","",A70+E70)</f>
        <v/>
      </c>
      <c r="G70" s="24" t="n"/>
      <c r="H70" s="27">
        <f>IF(D70="","",D70-G70)</f>
        <v/>
      </c>
      <c r="I70" s="28">
        <f>IF(OR(D70="",H70&lt;=0),"",MAX(0,TODAY()-F70))</f>
        <v/>
      </c>
      <c r="J70" s="9">
        <f>IF(D70="","",IF(H70&lt;=0,"Cobrado",IF(I70=0,"Por vencer",IF(I70&lt;=30,"Vencido 1-30",IF(I70&lt;=60,"Vencido 31-60",IF(I70&lt;=90,"Vencido 61-90","Vencido +90"))))))</f>
        <v/>
      </c>
      <c r="K70" s="7" t="n"/>
    </row>
    <row r="71">
      <c r="A71" s="23" t="n"/>
      <c r="B71" s="7" t="n"/>
      <c r="C71" s="7" t="n"/>
      <c r="D71" s="24" t="n"/>
      <c r="E71" s="25" t="n"/>
      <c r="F71" s="26">
        <f>IF(A71="","",A71+E71)</f>
        <v/>
      </c>
      <c r="G71" s="24" t="n"/>
      <c r="H71" s="27">
        <f>IF(D71="","",D71-G71)</f>
        <v/>
      </c>
      <c r="I71" s="28">
        <f>IF(OR(D71="",H71&lt;=0),"",MAX(0,TODAY()-F71))</f>
        <v/>
      </c>
      <c r="J71" s="9">
        <f>IF(D71="","",IF(H71&lt;=0,"Cobrado",IF(I71=0,"Por vencer",IF(I71&lt;=30,"Vencido 1-30",IF(I71&lt;=60,"Vencido 31-60",IF(I71&lt;=90,"Vencido 61-90","Vencido +90"))))))</f>
        <v/>
      </c>
      <c r="K71" s="7" t="n"/>
    </row>
    <row r="72">
      <c r="A72" s="23" t="n"/>
      <c r="B72" s="7" t="n"/>
      <c r="C72" s="7" t="n"/>
      <c r="D72" s="24" t="n"/>
      <c r="E72" s="25" t="n"/>
      <c r="F72" s="26">
        <f>IF(A72="","",A72+E72)</f>
        <v/>
      </c>
      <c r="G72" s="24" t="n"/>
      <c r="H72" s="27">
        <f>IF(D72="","",D72-G72)</f>
        <v/>
      </c>
      <c r="I72" s="28">
        <f>IF(OR(D72="",H72&lt;=0),"",MAX(0,TODAY()-F72))</f>
        <v/>
      </c>
      <c r="J72" s="9">
        <f>IF(D72="","",IF(H72&lt;=0,"Cobrado",IF(I72=0,"Por vencer",IF(I72&lt;=30,"Vencido 1-30",IF(I72&lt;=60,"Vencido 31-60",IF(I72&lt;=90,"Vencido 61-90","Vencido +90"))))))</f>
        <v/>
      </c>
      <c r="K72" s="7" t="n"/>
    </row>
    <row r="73">
      <c r="A73" s="23" t="n"/>
      <c r="B73" s="7" t="n"/>
      <c r="C73" s="7" t="n"/>
      <c r="D73" s="24" t="n"/>
      <c r="E73" s="25" t="n"/>
      <c r="F73" s="26">
        <f>IF(A73="","",A73+E73)</f>
        <v/>
      </c>
      <c r="G73" s="24" t="n"/>
      <c r="H73" s="27">
        <f>IF(D73="","",D73-G73)</f>
        <v/>
      </c>
      <c r="I73" s="28">
        <f>IF(OR(D73="",H73&lt;=0),"",MAX(0,TODAY()-F73))</f>
        <v/>
      </c>
      <c r="J73" s="9">
        <f>IF(D73="","",IF(H73&lt;=0,"Cobrado",IF(I73=0,"Por vencer",IF(I73&lt;=30,"Vencido 1-30",IF(I73&lt;=60,"Vencido 31-60",IF(I73&lt;=90,"Vencido 61-90","Vencido +90"))))))</f>
        <v/>
      </c>
      <c r="K73" s="7" t="n"/>
    </row>
    <row r="74">
      <c r="A74" s="23" t="n"/>
      <c r="B74" s="7" t="n"/>
      <c r="C74" s="7" t="n"/>
      <c r="D74" s="24" t="n"/>
      <c r="E74" s="25" t="n"/>
      <c r="F74" s="26">
        <f>IF(A74="","",A74+E74)</f>
        <v/>
      </c>
      <c r="G74" s="24" t="n"/>
      <c r="H74" s="27">
        <f>IF(D74="","",D74-G74)</f>
        <v/>
      </c>
      <c r="I74" s="28">
        <f>IF(OR(D74="",H74&lt;=0),"",MAX(0,TODAY()-F74))</f>
        <v/>
      </c>
      <c r="J74" s="9">
        <f>IF(D74="","",IF(H74&lt;=0,"Cobrado",IF(I74=0,"Por vencer",IF(I74&lt;=30,"Vencido 1-30",IF(I74&lt;=60,"Vencido 31-60",IF(I74&lt;=90,"Vencido 61-90","Vencido +90"))))))</f>
        <v/>
      </c>
      <c r="K74" s="7" t="n"/>
    </row>
    <row r="75">
      <c r="A75" s="23" t="n"/>
      <c r="B75" s="7" t="n"/>
      <c r="C75" s="7" t="n"/>
      <c r="D75" s="24" t="n"/>
      <c r="E75" s="25" t="n"/>
      <c r="F75" s="26">
        <f>IF(A75="","",A75+E75)</f>
        <v/>
      </c>
      <c r="G75" s="24" t="n"/>
      <c r="H75" s="27">
        <f>IF(D75="","",D75-G75)</f>
        <v/>
      </c>
      <c r="I75" s="28">
        <f>IF(OR(D75="",H75&lt;=0),"",MAX(0,TODAY()-F75))</f>
        <v/>
      </c>
      <c r="J75" s="9">
        <f>IF(D75="","",IF(H75&lt;=0,"Cobrado",IF(I75=0,"Por vencer",IF(I75&lt;=30,"Vencido 1-30",IF(I75&lt;=60,"Vencido 31-60",IF(I75&lt;=90,"Vencido 61-90","Vencido +90"))))))</f>
        <v/>
      </c>
      <c r="K75" s="7" t="n"/>
    </row>
    <row r="76">
      <c r="A76" s="23" t="n"/>
      <c r="B76" s="7" t="n"/>
      <c r="C76" s="7" t="n"/>
      <c r="D76" s="24" t="n"/>
      <c r="E76" s="25" t="n"/>
      <c r="F76" s="26">
        <f>IF(A76="","",A76+E76)</f>
        <v/>
      </c>
      <c r="G76" s="24" t="n"/>
      <c r="H76" s="27">
        <f>IF(D76="","",D76-G76)</f>
        <v/>
      </c>
      <c r="I76" s="28">
        <f>IF(OR(D76="",H76&lt;=0),"",MAX(0,TODAY()-F76))</f>
        <v/>
      </c>
      <c r="J76" s="9">
        <f>IF(D76="","",IF(H76&lt;=0,"Cobrado",IF(I76=0,"Por vencer",IF(I76&lt;=30,"Vencido 1-30",IF(I76&lt;=60,"Vencido 31-60",IF(I76&lt;=90,"Vencido 61-90","Vencido +90"))))))</f>
        <v/>
      </c>
      <c r="K76" s="7" t="n"/>
    </row>
    <row r="77">
      <c r="A77" s="23" t="n"/>
      <c r="B77" s="7" t="n"/>
      <c r="C77" s="7" t="n"/>
      <c r="D77" s="24" t="n"/>
      <c r="E77" s="25" t="n"/>
      <c r="F77" s="26">
        <f>IF(A77="","",A77+E77)</f>
        <v/>
      </c>
      <c r="G77" s="24" t="n"/>
      <c r="H77" s="27">
        <f>IF(D77="","",D77-G77)</f>
        <v/>
      </c>
      <c r="I77" s="28">
        <f>IF(OR(D77="",H77&lt;=0),"",MAX(0,TODAY()-F77))</f>
        <v/>
      </c>
      <c r="J77" s="9">
        <f>IF(D77="","",IF(H77&lt;=0,"Cobrado",IF(I77=0,"Por vencer",IF(I77&lt;=30,"Vencido 1-30",IF(I77&lt;=60,"Vencido 31-60",IF(I77&lt;=90,"Vencido 61-90","Vencido +90"))))))</f>
        <v/>
      </c>
      <c r="K77" s="7" t="n"/>
    </row>
    <row r="78">
      <c r="A78" s="23" t="n"/>
      <c r="B78" s="7" t="n"/>
      <c r="C78" s="7" t="n"/>
      <c r="D78" s="24" t="n"/>
      <c r="E78" s="25" t="n"/>
      <c r="F78" s="26">
        <f>IF(A78="","",A78+E78)</f>
        <v/>
      </c>
      <c r="G78" s="24" t="n"/>
      <c r="H78" s="27">
        <f>IF(D78="","",D78-G78)</f>
        <v/>
      </c>
      <c r="I78" s="28">
        <f>IF(OR(D78="",H78&lt;=0),"",MAX(0,TODAY()-F78))</f>
        <v/>
      </c>
      <c r="J78" s="9">
        <f>IF(D78="","",IF(H78&lt;=0,"Cobrado",IF(I78=0,"Por vencer",IF(I78&lt;=30,"Vencido 1-30",IF(I78&lt;=60,"Vencido 31-60",IF(I78&lt;=90,"Vencido 61-90","Vencido +90"))))))</f>
        <v/>
      </c>
      <c r="K78" s="7" t="n"/>
    </row>
    <row r="79">
      <c r="A79" s="23" t="n"/>
      <c r="B79" s="7" t="n"/>
      <c r="C79" s="7" t="n"/>
      <c r="D79" s="24" t="n"/>
      <c r="E79" s="25" t="n"/>
      <c r="F79" s="26">
        <f>IF(A79="","",A79+E79)</f>
        <v/>
      </c>
      <c r="G79" s="24" t="n"/>
      <c r="H79" s="27">
        <f>IF(D79="","",D79-G79)</f>
        <v/>
      </c>
      <c r="I79" s="28">
        <f>IF(OR(D79="",H79&lt;=0),"",MAX(0,TODAY()-F79))</f>
        <v/>
      </c>
      <c r="J79" s="9">
        <f>IF(D79="","",IF(H79&lt;=0,"Cobrado",IF(I79=0,"Por vencer",IF(I79&lt;=30,"Vencido 1-30",IF(I79&lt;=60,"Vencido 31-60",IF(I79&lt;=90,"Vencido 61-90","Vencido +90"))))))</f>
        <v/>
      </c>
      <c r="K79" s="7" t="n"/>
    </row>
    <row r="80">
      <c r="A80" s="23" t="n"/>
      <c r="B80" s="7" t="n"/>
      <c r="C80" s="7" t="n"/>
      <c r="D80" s="24" t="n"/>
      <c r="E80" s="25" t="n"/>
      <c r="F80" s="26">
        <f>IF(A80="","",A80+E80)</f>
        <v/>
      </c>
      <c r="G80" s="24" t="n"/>
      <c r="H80" s="27">
        <f>IF(D80="","",D80-G80)</f>
        <v/>
      </c>
      <c r="I80" s="28">
        <f>IF(OR(D80="",H80&lt;=0),"",MAX(0,TODAY()-F80))</f>
        <v/>
      </c>
      <c r="J80" s="9">
        <f>IF(D80="","",IF(H80&lt;=0,"Cobrado",IF(I80=0,"Por vencer",IF(I80&lt;=30,"Vencido 1-30",IF(I80&lt;=60,"Vencido 31-60",IF(I80&lt;=90,"Vencido 61-90","Vencido +90"))))))</f>
        <v/>
      </c>
      <c r="K80" s="7" t="n"/>
    </row>
    <row r="81">
      <c r="A81" s="23" t="n"/>
      <c r="B81" s="7" t="n"/>
      <c r="C81" s="7" t="n"/>
      <c r="D81" s="24" t="n"/>
      <c r="E81" s="25" t="n"/>
      <c r="F81" s="26">
        <f>IF(A81="","",A81+E81)</f>
        <v/>
      </c>
      <c r="G81" s="24" t="n"/>
      <c r="H81" s="27">
        <f>IF(D81="","",D81-G81)</f>
        <v/>
      </c>
      <c r="I81" s="28">
        <f>IF(OR(D81="",H81&lt;=0),"",MAX(0,TODAY()-F81))</f>
        <v/>
      </c>
      <c r="J81" s="9">
        <f>IF(D81="","",IF(H81&lt;=0,"Cobrado",IF(I81=0,"Por vencer",IF(I81&lt;=30,"Vencido 1-30",IF(I81&lt;=60,"Vencido 31-60",IF(I81&lt;=90,"Vencido 61-90","Vencido +90"))))))</f>
        <v/>
      </c>
      <c r="K81" s="7" t="n"/>
    </row>
    <row r="82">
      <c r="A82" s="23" t="n"/>
      <c r="B82" s="7" t="n"/>
      <c r="C82" s="7" t="n"/>
      <c r="D82" s="24" t="n"/>
      <c r="E82" s="25" t="n"/>
      <c r="F82" s="26">
        <f>IF(A82="","",A82+E82)</f>
        <v/>
      </c>
      <c r="G82" s="24" t="n"/>
      <c r="H82" s="27">
        <f>IF(D82="","",D82-G82)</f>
        <v/>
      </c>
      <c r="I82" s="28">
        <f>IF(OR(D82="",H82&lt;=0),"",MAX(0,TODAY()-F82))</f>
        <v/>
      </c>
      <c r="J82" s="9">
        <f>IF(D82="","",IF(H82&lt;=0,"Cobrado",IF(I82=0,"Por vencer",IF(I82&lt;=30,"Vencido 1-30",IF(I82&lt;=60,"Vencido 31-60",IF(I82&lt;=90,"Vencido 61-90","Vencido +90"))))))</f>
        <v/>
      </c>
      <c r="K82" s="7" t="n"/>
    </row>
    <row r="83">
      <c r="A83" s="23" t="n"/>
      <c r="B83" s="7" t="n"/>
      <c r="C83" s="7" t="n"/>
      <c r="D83" s="24" t="n"/>
      <c r="E83" s="25" t="n"/>
      <c r="F83" s="26">
        <f>IF(A83="","",A83+E83)</f>
        <v/>
      </c>
      <c r="G83" s="24" t="n"/>
      <c r="H83" s="27">
        <f>IF(D83="","",D83-G83)</f>
        <v/>
      </c>
      <c r="I83" s="28">
        <f>IF(OR(D83="",H83&lt;=0),"",MAX(0,TODAY()-F83))</f>
        <v/>
      </c>
      <c r="J83" s="9">
        <f>IF(D83="","",IF(H83&lt;=0,"Cobrado",IF(I83=0,"Por vencer",IF(I83&lt;=30,"Vencido 1-30",IF(I83&lt;=60,"Vencido 31-60",IF(I83&lt;=90,"Vencido 61-90","Vencido +90"))))))</f>
        <v/>
      </c>
      <c r="K83" s="7" t="n"/>
    </row>
    <row r="84">
      <c r="A84" s="23" t="n"/>
      <c r="B84" s="7" t="n"/>
      <c r="C84" s="7" t="n"/>
      <c r="D84" s="24" t="n"/>
      <c r="E84" s="25" t="n"/>
      <c r="F84" s="26">
        <f>IF(A84="","",A84+E84)</f>
        <v/>
      </c>
      <c r="G84" s="24" t="n"/>
      <c r="H84" s="27">
        <f>IF(D84="","",D84-G84)</f>
        <v/>
      </c>
      <c r="I84" s="28">
        <f>IF(OR(D84="",H84&lt;=0),"",MAX(0,TODAY()-F84))</f>
        <v/>
      </c>
      <c r="J84" s="9">
        <f>IF(D84="","",IF(H84&lt;=0,"Cobrado",IF(I84=0,"Por vencer",IF(I84&lt;=30,"Vencido 1-30",IF(I84&lt;=60,"Vencido 31-60",IF(I84&lt;=90,"Vencido 61-90","Vencido +90"))))))</f>
        <v/>
      </c>
      <c r="K84" s="7" t="n"/>
    </row>
    <row r="85">
      <c r="A85" s="23" t="n"/>
      <c r="B85" s="7" t="n"/>
      <c r="C85" s="7" t="n"/>
      <c r="D85" s="24" t="n"/>
      <c r="E85" s="25" t="n"/>
      <c r="F85" s="26">
        <f>IF(A85="","",A85+E85)</f>
        <v/>
      </c>
      <c r="G85" s="24" t="n"/>
      <c r="H85" s="27">
        <f>IF(D85="","",D85-G85)</f>
        <v/>
      </c>
      <c r="I85" s="28">
        <f>IF(OR(D85="",H85&lt;=0),"",MAX(0,TODAY()-F85))</f>
        <v/>
      </c>
      <c r="J85" s="9">
        <f>IF(D85="","",IF(H85&lt;=0,"Cobrado",IF(I85=0,"Por vencer",IF(I85&lt;=30,"Vencido 1-30",IF(I85&lt;=60,"Vencido 31-60",IF(I85&lt;=90,"Vencido 61-90","Vencido +90"))))))</f>
        <v/>
      </c>
      <c r="K85" s="7" t="n"/>
    </row>
    <row r="86">
      <c r="A86" s="23" t="n"/>
      <c r="B86" s="7" t="n"/>
      <c r="C86" s="7" t="n"/>
      <c r="D86" s="24" t="n"/>
      <c r="E86" s="25" t="n"/>
      <c r="F86" s="26">
        <f>IF(A86="","",A86+E86)</f>
        <v/>
      </c>
      <c r="G86" s="24" t="n"/>
      <c r="H86" s="27">
        <f>IF(D86="","",D86-G86)</f>
        <v/>
      </c>
      <c r="I86" s="28">
        <f>IF(OR(D86="",H86&lt;=0),"",MAX(0,TODAY()-F86))</f>
        <v/>
      </c>
      <c r="J86" s="9">
        <f>IF(D86="","",IF(H86&lt;=0,"Cobrado",IF(I86=0,"Por vencer",IF(I86&lt;=30,"Vencido 1-30",IF(I86&lt;=60,"Vencido 31-60",IF(I86&lt;=90,"Vencido 61-90","Vencido +90"))))))</f>
        <v/>
      </c>
      <c r="K86" s="7" t="n"/>
    </row>
    <row r="87">
      <c r="A87" s="23" t="n"/>
      <c r="B87" s="7" t="n"/>
      <c r="C87" s="7" t="n"/>
      <c r="D87" s="24" t="n"/>
      <c r="E87" s="25" t="n"/>
      <c r="F87" s="26">
        <f>IF(A87="","",A87+E87)</f>
        <v/>
      </c>
      <c r="G87" s="24" t="n"/>
      <c r="H87" s="27">
        <f>IF(D87="","",D87-G87)</f>
        <v/>
      </c>
      <c r="I87" s="28">
        <f>IF(OR(D87="",H87&lt;=0),"",MAX(0,TODAY()-F87))</f>
        <v/>
      </c>
      <c r="J87" s="9">
        <f>IF(D87="","",IF(H87&lt;=0,"Cobrado",IF(I87=0,"Por vencer",IF(I87&lt;=30,"Vencido 1-30",IF(I87&lt;=60,"Vencido 31-60",IF(I87&lt;=90,"Vencido 61-90","Vencido +90"))))))</f>
        <v/>
      </c>
      <c r="K87" s="7" t="n"/>
    </row>
    <row r="88">
      <c r="A88" s="23" t="n"/>
      <c r="B88" s="7" t="n"/>
      <c r="C88" s="7" t="n"/>
      <c r="D88" s="24" t="n"/>
      <c r="E88" s="25" t="n"/>
      <c r="F88" s="26">
        <f>IF(A88="","",A88+E88)</f>
        <v/>
      </c>
      <c r="G88" s="24" t="n"/>
      <c r="H88" s="27">
        <f>IF(D88="","",D88-G88)</f>
        <v/>
      </c>
      <c r="I88" s="28">
        <f>IF(OR(D88="",H88&lt;=0),"",MAX(0,TODAY()-F88))</f>
        <v/>
      </c>
      <c r="J88" s="9">
        <f>IF(D88="","",IF(H88&lt;=0,"Cobrado",IF(I88=0,"Por vencer",IF(I88&lt;=30,"Vencido 1-30",IF(I88&lt;=60,"Vencido 31-60",IF(I88&lt;=90,"Vencido 61-90","Vencido +90"))))))</f>
        <v/>
      </c>
      <c r="K88" s="7" t="n"/>
    </row>
    <row r="89">
      <c r="A89" s="23" t="n"/>
      <c r="B89" s="7" t="n"/>
      <c r="C89" s="7" t="n"/>
      <c r="D89" s="24" t="n"/>
      <c r="E89" s="25" t="n"/>
      <c r="F89" s="26">
        <f>IF(A89="","",A89+E89)</f>
        <v/>
      </c>
      <c r="G89" s="24" t="n"/>
      <c r="H89" s="27">
        <f>IF(D89="","",D89-G89)</f>
        <v/>
      </c>
      <c r="I89" s="28">
        <f>IF(OR(D89="",H89&lt;=0),"",MAX(0,TODAY()-F89))</f>
        <v/>
      </c>
      <c r="J89" s="9">
        <f>IF(D89="","",IF(H89&lt;=0,"Cobrado",IF(I89=0,"Por vencer",IF(I89&lt;=30,"Vencido 1-30",IF(I89&lt;=60,"Vencido 31-60",IF(I89&lt;=90,"Vencido 61-90","Vencido +90"))))))</f>
        <v/>
      </c>
      <c r="K89" s="7" t="n"/>
    </row>
    <row r="90">
      <c r="A90" s="23" t="n"/>
      <c r="B90" s="7" t="n"/>
      <c r="C90" s="7" t="n"/>
      <c r="D90" s="24" t="n"/>
      <c r="E90" s="25" t="n"/>
      <c r="F90" s="26">
        <f>IF(A90="","",A90+E90)</f>
        <v/>
      </c>
      <c r="G90" s="24" t="n"/>
      <c r="H90" s="27">
        <f>IF(D90="","",D90-G90)</f>
        <v/>
      </c>
      <c r="I90" s="28">
        <f>IF(OR(D90="",H90&lt;=0),"",MAX(0,TODAY()-F90))</f>
        <v/>
      </c>
      <c r="J90" s="9">
        <f>IF(D90="","",IF(H90&lt;=0,"Cobrado",IF(I90=0,"Por vencer",IF(I90&lt;=30,"Vencido 1-30",IF(I90&lt;=60,"Vencido 31-60",IF(I90&lt;=90,"Vencido 61-90","Vencido +90"))))))</f>
        <v/>
      </c>
      <c r="K90" s="7" t="n"/>
    </row>
    <row r="91">
      <c r="A91" s="23" t="n"/>
      <c r="B91" s="7" t="n"/>
      <c r="C91" s="7" t="n"/>
      <c r="D91" s="24" t="n"/>
      <c r="E91" s="25" t="n"/>
      <c r="F91" s="26">
        <f>IF(A91="","",A91+E91)</f>
        <v/>
      </c>
      <c r="G91" s="24" t="n"/>
      <c r="H91" s="27">
        <f>IF(D91="","",D91-G91)</f>
        <v/>
      </c>
      <c r="I91" s="28">
        <f>IF(OR(D91="",H91&lt;=0),"",MAX(0,TODAY()-F91))</f>
        <v/>
      </c>
      <c r="J91" s="9">
        <f>IF(D91="","",IF(H91&lt;=0,"Cobrado",IF(I91=0,"Por vencer",IF(I91&lt;=30,"Vencido 1-30",IF(I91&lt;=60,"Vencido 31-60",IF(I91&lt;=90,"Vencido 61-90","Vencido +90"))))))</f>
        <v/>
      </c>
      <c r="K91" s="7" t="n"/>
    </row>
    <row r="92">
      <c r="A92" s="23" t="n"/>
      <c r="B92" s="7" t="n"/>
      <c r="C92" s="7" t="n"/>
      <c r="D92" s="24" t="n"/>
      <c r="E92" s="25" t="n"/>
      <c r="F92" s="26">
        <f>IF(A92="","",A92+E92)</f>
        <v/>
      </c>
      <c r="G92" s="24" t="n"/>
      <c r="H92" s="27">
        <f>IF(D92="","",D92-G92)</f>
        <v/>
      </c>
      <c r="I92" s="28">
        <f>IF(OR(D92="",H92&lt;=0),"",MAX(0,TODAY()-F92))</f>
        <v/>
      </c>
      <c r="J92" s="9">
        <f>IF(D92="","",IF(H92&lt;=0,"Cobrado",IF(I92=0,"Por vencer",IF(I92&lt;=30,"Vencido 1-30",IF(I92&lt;=60,"Vencido 31-60",IF(I92&lt;=90,"Vencido 61-90","Vencido +90"))))))</f>
        <v/>
      </c>
      <c r="K92" s="7" t="n"/>
    </row>
    <row r="93">
      <c r="A93" s="23" t="n"/>
      <c r="B93" s="7" t="n"/>
      <c r="C93" s="7" t="n"/>
      <c r="D93" s="24" t="n"/>
      <c r="E93" s="25" t="n"/>
      <c r="F93" s="26">
        <f>IF(A93="","",A93+E93)</f>
        <v/>
      </c>
      <c r="G93" s="24" t="n"/>
      <c r="H93" s="27">
        <f>IF(D93="","",D93-G93)</f>
        <v/>
      </c>
      <c r="I93" s="28">
        <f>IF(OR(D93="",H93&lt;=0),"",MAX(0,TODAY()-F93))</f>
        <v/>
      </c>
      <c r="J93" s="9">
        <f>IF(D93="","",IF(H93&lt;=0,"Cobrado",IF(I93=0,"Por vencer",IF(I93&lt;=30,"Vencido 1-30",IF(I93&lt;=60,"Vencido 31-60",IF(I93&lt;=90,"Vencido 61-90","Vencido +90"))))))</f>
        <v/>
      </c>
      <c r="K93" s="7" t="n"/>
    </row>
    <row r="94">
      <c r="A94" s="23" t="n"/>
      <c r="B94" s="7" t="n"/>
      <c r="C94" s="7" t="n"/>
      <c r="D94" s="24" t="n"/>
      <c r="E94" s="25" t="n"/>
      <c r="F94" s="26">
        <f>IF(A94="","",A94+E94)</f>
        <v/>
      </c>
      <c r="G94" s="24" t="n"/>
      <c r="H94" s="27">
        <f>IF(D94="","",D94-G94)</f>
        <v/>
      </c>
      <c r="I94" s="28">
        <f>IF(OR(D94="",H94&lt;=0),"",MAX(0,TODAY()-F94))</f>
        <v/>
      </c>
      <c r="J94" s="9">
        <f>IF(D94="","",IF(H94&lt;=0,"Cobrado",IF(I94=0,"Por vencer",IF(I94&lt;=30,"Vencido 1-30",IF(I94&lt;=60,"Vencido 31-60",IF(I94&lt;=90,"Vencido 61-90","Vencido +90"))))))</f>
        <v/>
      </c>
      <c r="K94" s="7" t="n"/>
    </row>
    <row r="95">
      <c r="A95" s="23" t="n"/>
      <c r="B95" s="7" t="n"/>
      <c r="C95" s="7" t="n"/>
      <c r="D95" s="24" t="n"/>
      <c r="E95" s="25" t="n"/>
      <c r="F95" s="26">
        <f>IF(A95="","",A95+E95)</f>
        <v/>
      </c>
      <c r="G95" s="24" t="n"/>
      <c r="H95" s="27">
        <f>IF(D95="","",D95-G95)</f>
        <v/>
      </c>
      <c r="I95" s="28">
        <f>IF(OR(D95="",H95&lt;=0),"",MAX(0,TODAY()-F95))</f>
        <v/>
      </c>
      <c r="J95" s="9">
        <f>IF(D95="","",IF(H95&lt;=0,"Cobrado",IF(I95=0,"Por vencer",IF(I95&lt;=30,"Vencido 1-30",IF(I95&lt;=60,"Vencido 31-60",IF(I95&lt;=90,"Vencido 61-90","Vencido +90"))))))</f>
        <v/>
      </c>
      <c r="K95" s="7" t="n"/>
    </row>
    <row r="96">
      <c r="A96" s="23" t="n"/>
      <c r="B96" s="7" t="n"/>
      <c r="C96" s="7" t="n"/>
      <c r="D96" s="24" t="n"/>
      <c r="E96" s="25" t="n"/>
      <c r="F96" s="26">
        <f>IF(A96="","",A96+E96)</f>
        <v/>
      </c>
      <c r="G96" s="24" t="n"/>
      <c r="H96" s="27">
        <f>IF(D96="","",D96-G96)</f>
        <v/>
      </c>
      <c r="I96" s="28">
        <f>IF(OR(D96="",H96&lt;=0),"",MAX(0,TODAY()-F96))</f>
        <v/>
      </c>
      <c r="J96" s="9">
        <f>IF(D96="","",IF(H96&lt;=0,"Cobrado",IF(I96=0,"Por vencer",IF(I96&lt;=30,"Vencido 1-30",IF(I96&lt;=60,"Vencido 31-60",IF(I96&lt;=90,"Vencido 61-90","Vencido +90"))))))</f>
        <v/>
      </c>
      <c r="K96" s="7" t="n"/>
    </row>
    <row r="97">
      <c r="A97" s="23" t="n"/>
      <c r="B97" s="7" t="n"/>
      <c r="C97" s="7" t="n"/>
      <c r="D97" s="24" t="n"/>
      <c r="E97" s="25" t="n"/>
      <c r="F97" s="26">
        <f>IF(A97="","",A97+E97)</f>
        <v/>
      </c>
      <c r="G97" s="24" t="n"/>
      <c r="H97" s="27">
        <f>IF(D97="","",D97-G97)</f>
        <v/>
      </c>
      <c r="I97" s="28">
        <f>IF(OR(D97="",H97&lt;=0),"",MAX(0,TODAY()-F97))</f>
        <v/>
      </c>
      <c r="J97" s="9">
        <f>IF(D97="","",IF(H97&lt;=0,"Cobrado",IF(I97=0,"Por vencer",IF(I97&lt;=30,"Vencido 1-30",IF(I97&lt;=60,"Vencido 31-60",IF(I97&lt;=90,"Vencido 61-90","Vencido +90"))))))</f>
        <v/>
      </c>
      <c r="K97" s="7" t="n"/>
    </row>
    <row r="98">
      <c r="A98" s="23" t="n"/>
      <c r="B98" s="7" t="n"/>
      <c r="C98" s="7" t="n"/>
      <c r="D98" s="24" t="n"/>
      <c r="E98" s="25" t="n"/>
      <c r="F98" s="26">
        <f>IF(A98="","",A98+E98)</f>
        <v/>
      </c>
      <c r="G98" s="24" t="n"/>
      <c r="H98" s="27">
        <f>IF(D98="","",D98-G98)</f>
        <v/>
      </c>
      <c r="I98" s="28">
        <f>IF(OR(D98="",H98&lt;=0),"",MAX(0,TODAY()-F98))</f>
        <v/>
      </c>
      <c r="J98" s="9">
        <f>IF(D98="","",IF(H98&lt;=0,"Cobrado",IF(I98=0,"Por vencer",IF(I98&lt;=30,"Vencido 1-30",IF(I98&lt;=60,"Vencido 31-60",IF(I98&lt;=90,"Vencido 61-90","Vencido +90"))))))</f>
        <v/>
      </c>
      <c r="K98" s="7" t="n"/>
    </row>
    <row r="99">
      <c r="A99" s="23" t="n"/>
      <c r="B99" s="7" t="n"/>
      <c r="C99" s="7" t="n"/>
      <c r="D99" s="24" t="n"/>
      <c r="E99" s="25" t="n"/>
      <c r="F99" s="26">
        <f>IF(A99="","",A99+E99)</f>
        <v/>
      </c>
      <c r="G99" s="24" t="n"/>
      <c r="H99" s="27">
        <f>IF(D99="","",D99-G99)</f>
        <v/>
      </c>
      <c r="I99" s="28">
        <f>IF(OR(D99="",H99&lt;=0),"",MAX(0,TODAY()-F99))</f>
        <v/>
      </c>
      <c r="J99" s="9">
        <f>IF(D99="","",IF(H99&lt;=0,"Cobrado",IF(I99=0,"Por vencer",IF(I99&lt;=30,"Vencido 1-30",IF(I99&lt;=60,"Vencido 31-60",IF(I99&lt;=90,"Vencido 61-90","Vencido +90"))))))</f>
        <v/>
      </c>
      <c r="K99" s="7" t="n"/>
    </row>
    <row r="100">
      <c r="A100" s="23" t="n"/>
      <c r="B100" s="7" t="n"/>
      <c r="C100" s="7" t="n"/>
      <c r="D100" s="24" t="n"/>
      <c r="E100" s="25" t="n"/>
      <c r="F100" s="26">
        <f>IF(A100="","",A100+E100)</f>
        <v/>
      </c>
      <c r="G100" s="24" t="n"/>
      <c r="H100" s="27">
        <f>IF(D100="","",D100-G100)</f>
        <v/>
      </c>
      <c r="I100" s="28">
        <f>IF(OR(D100="",H100&lt;=0),"",MAX(0,TODAY()-F100))</f>
        <v/>
      </c>
      <c r="J100" s="9">
        <f>IF(D100="","",IF(H100&lt;=0,"Cobrado",IF(I100=0,"Por vencer",IF(I100&lt;=30,"Vencido 1-30",IF(I100&lt;=60,"Vencido 31-60",IF(I100&lt;=90,"Vencido 61-90","Vencido +90"))))))</f>
        <v/>
      </c>
      <c r="K100" s="7" t="n"/>
    </row>
    <row r="101">
      <c r="A101" s="23" t="n"/>
      <c r="B101" s="7" t="n"/>
      <c r="C101" s="7" t="n"/>
      <c r="D101" s="24" t="n"/>
      <c r="E101" s="25" t="n"/>
      <c r="F101" s="26">
        <f>IF(A101="","",A101+E101)</f>
        <v/>
      </c>
      <c r="G101" s="24" t="n"/>
      <c r="H101" s="27">
        <f>IF(D101="","",D101-G101)</f>
        <v/>
      </c>
      <c r="I101" s="28">
        <f>IF(OR(D101="",H101&lt;=0),"",MAX(0,TODAY()-F101))</f>
        <v/>
      </c>
      <c r="J101" s="9">
        <f>IF(D101="","",IF(H101&lt;=0,"Cobrado",IF(I101=0,"Por vencer",IF(I101&lt;=30,"Vencido 1-30",IF(I101&lt;=60,"Vencido 31-60",IF(I101&lt;=90,"Vencido 61-90","Vencido +90"))))))</f>
        <v/>
      </c>
      <c r="K101" s="7" t="n"/>
    </row>
    <row r="102">
      <c r="A102" s="23" t="n"/>
      <c r="B102" s="7" t="n"/>
      <c r="C102" s="7" t="n"/>
      <c r="D102" s="24" t="n"/>
      <c r="E102" s="25" t="n"/>
      <c r="F102" s="26">
        <f>IF(A102="","",A102+E102)</f>
        <v/>
      </c>
      <c r="G102" s="24" t="n"/>
      <c r="H102" s="27">
        <f>IF(D102="","",D102-G102)</f>
        <v/>
      </c>
      <c r="I102" s="28">
        <f>IF(OR(D102="",H102&lt;=0),"",MAX(0,TODAY()-F102))</f>
        <v/>
      </c>
      <c r="J102" s="9">
        <f>IF(D102="","",IF(H102&lt;=0,"Cobrado",IF(I102=0,"Por vencer",IF(I102&lt;=30,"Vencido 1-30",IF(I102&lt;=60,"Vencido 31-60",IF(I102&lt;=90,"Vencido 61-90","Vencido +90"))))))</f>
        <v/>
      </c>
      <c r="K102" s="7" t="n"/>
    </row>
    <row r="103">
      <c r="A103" s="23" t="n"/>
      <c r="B103" s="7" t="n"/>
      <c r="C103" s="7" t="n"/>
      <c r="D103" s="24" t="n"/>
      <c r="E103" s="25" t="n"/>
      <c r="F103" s="26">
        <f>IF(A103="","",A103+E103)</f>
        <v/>
      </c>
      <c r="G103" s="24" t="n"/>
      <c r="H103" s="27">
        <f>IF(D103="","",D103-G103)</f>
        <v/>
      </c>
      <c r="I103" s="28">
        <f>IF(OR(D103="",H103&lt;=0),"",MAX(0,TODAY()-F103))</f>
        <v/>
      </c>
      <c r="J103" s="9">
        <f>IF(D103="","",IF(H103&lt;=0,"Cobrado",IF(I103=0,"Por vencer",IF(I103&lt;=30,"Vencido 1-30",IF(I103&lt;=60,"Vencido 31-60",IF(I103&lt;=90,"Vencido 61-90","Vencido +90"))))))</f>
        <v/>
      </c>
      <c r="K103" s="7" t="n"/>
    </row>
    <row r="104">
      <c r="A104" s="23" t="n"/>
      <c r="B104" s="7" t="n"/>
      <c r="C104" s="7" t="n"/>
      <c r="D104" s="24" t="n"/>
      <c r="E104" s="25" t="n"/>
      <c r="F104" s="26">
        <f>IF(A104="","",A104+E104)</f>
        <v/>
      </c>
      <c r="G104" s="24" t="n"/>
      <c r="H104" s="27">
        <f>IF(D104="","",D104-G104)</f>
        <v/>
      </c>
      <c r="I104" s="28">
        <f>IF(OR(D104="",H104&lt;=0),"",MAX(0,TODAY()-F104))</f>
        <v/>
      </c>
      <c r="J104" s="9">
        <f>IF(D104="","",IF(H104&lt;=0,"Cobrado",IF(I104=0,"Por vencer",IF(I104&lt;=30,"Vencido 1-30",IF(I104&lt;=60,"Vencido 31-60",IF(I104&lt;=90,"Vencido 61-90","Vencido +90"))))))</f>
        <v/>
      </c>
      <c r="K104" s="7" t="n"/>
    </row>
    <row r="105">
      <c r="A105" s="23" t="n"/>
      <c r="B105" s="7" t="n"/>
      <c r="C105" s="7" t="n"/>
      <c r="D105" s="24" t="n"/>
      <c r="E105" s="25" t="n"/>
      <c r="F105" s="26">
        <f>IF(A105="","",A105+E105)</f>
        <v/>
      </c>
      <c r="G105" s="24" t="n"/>
      <c r="H105" s="27">
        <f>IF(D105="","",D105-G105)</f>
        <v/>
      </c>
      <c r="I105" s="28">
        <f>IF(OR(D105="",H105&lt;=0),"",MAX(0,TODAY()-F105))</f>
        <v/>
      </c>
      <c r="J105" s="9">
        <f>IF(D105="","",IF(H105&lt;=0,"Cobrado",IF(I105=0,"Por vencer",IF(I105&lt;=30,"Vencido 1-30",IF(I105&lt;=60,"Vencido 31-60",IF(I105&lt;=90,"Vencido 61-90","Vencido +90"))))))</f>
        <v/>
      </c>
      <c r="K105" s="7" t="n"/>
    </row>
    <row r="106">
      <c r="A106" s="23" t="n"/>
      <c r="B106" s="7" t="n"/>
      <c r="C106" s="7" t="n"/>
      <c r="D106" s="24" t="n"/>
      <c r="E106" s="25" t="n"/>
      <c r="F106" s="26">
        <f>IF(A106="","",A106+E106)</f>
        <v/>
      </c>
      <c r="G106" s="24" t="n"/>
      <c r="H106" s="27">
        <f>IF(D106="","",D106-G106)</f>
        <v/>
      </c>
      <c r="I106" s="28">
        <f>IF(OR(D106="",H106&lt;=0),"",MAX(0,TODAY()-F106))</f>
        <v/>
      </c>
      <c r="J106" s="9">
        <f>IF(D106="","",IF(H106&lt;=0,"Cobrado",IF(I106=0,"Por vencer",IF(I106&lt;=30,"Vencido 1-30",IF(I106&lt;=60,"Vencido 31-60",IF(I106&lt;=90,"Vencido 61-90","Vencido +90"))))))</f>
        <v/>
      </c>
      <c r="K106" s="7" t="n"/>
    </row>
    <row r="107">
      <c r="A107" s="23" t="n"/>
      <c r="B107" s="7" t="n"/>
      <c r="C107" s="7" t="n"/>
      <c r="D107" s="24" t="n"/>
      <c r="E107" s="25" t="n"/>
      <c r="F107" s="26">
        <f>IF(A107="","",A107+E107)</f>
        <v/>
      </c>
      <c r="G107" s="24" t="n"/>
      <c r="H107" s="27">
        <f>IF(D107="","",D107-G107)</f>
        <v/>
      </c>
      <c r="I107" s="28">
        <f>IF(OR(D107="",H107&lt;=0),"",MAX(0,TODAY()-F107))</f>
        <v/>
      </c>
      <c r="J107" s="9">
        <f>IF(D107="","",IF(H107&lt;=0,"Cobrado",IF(I107=0,"Por vencer",IF(I107&lt;=30,"Vencido 1-30",IF(I107&lt;=60,"Vencido 31-60",IF(I107&lt;=90,"Vencido 61-90","Vencido +90"))))))</f>
        <v/>
      </c>
      <c r="K107" s="7" t="n"/>
    </row>
    <row r="108">
      <c r="A108" s="23" t="n"/>
      <c r="B108" s="7" t="n"/>
      <c r="C108" s="7" t="n"/>
      <c r="D108" s="24" t="n"/>
      <c r="E108" s="25" t="n"/>
      <c r="F108" s="26">
        <f>IF(A108="","",A108+E108)</f>
        <v/>
      </c>
      <c r="G108" s="24" t="n"/>
      <c r="H108" s="27">
        <f>IF(D108="","",D108-G108)</f>
        <v/>
      </c>
      <c r="I108" s="28">
        <f>IF(OR(D108="",H108&lt;=0),"",MAX(0,TODAY()-F108))</f>
        <v/>
      </c>
      <c r="J108" s="9">
        <f>IF(D108="","",IF(H108&lt;=0,"Cobrado",IF(I108=0,"Por vencer",IF(I108&lt;=30,"Vencido 1-30",IF(I108&lt;=60,"Vencido 31-60",IF(I108&lt;=90,"Vencido 61-90","Vencido +90"))))))</f>
        <v/>
      </c>
      <c r="K108" s="7" t="n"/>
    </row>
    <row r="109">
      <c r="A109" s="23" t="n"/>
      <c r="B109" s="7" t="n"/>
      <c r="C109" s="7" t="n"/>
      <c r="D109" s="24" t="n"/>
      <c r="E109" s="25" t="n"/>
      <c r="F109" s="26">
        <f>IF(A109="","",A109+E109)</f>
        <v/>
      </c>
      <c r="G109" s="24" t="n"/>
      <c r="H109" s="27">
        <f>IF(D109="","",D109-G109)</f>
        <v/>
      </c>
      <c r="I109" s="28">
        <f>IF(OR(D109="",H109&lt;=0),"",MAX(0,TODAY()-F109))</f>
        <v/>
      </c>
      <c r="J109" s="9">
        <f>IF(D109="","",IF(H109&lt;=0,"Cobrado",IF(I109=0,"Por vencer",IF(I109&lt;=30,"Vencido 1-30",IF(I109&lt;=60,"Vencido 31-60",IF(I109&lt;=90,"Vencido 61-90","Vencido +90"))))))</f>
        <v/>
      </c>
      <c r="K109" s="7" t="n"/>
    </row>
    <row r="110">
      <c r="A110" s="23" t="n"/>
      <c r="B110" s="7" t="n"/>
      <c r="C110" s="7" t="n"/>
      <c r="D110" s="24" t="n"/>
      <c r="E110" s="25" t="n"/>
      <c r="F110" s="26">
        <f>IF(A110="","",A110+E110)</f>
        <v/>
      </c>
      <c r="G110" s="24" t="n"/>
      <c r="H110" s="27">
        <f>IF(D110="","",D110-G110)</f>
        <v/>
      </c>
      <c r="I110" s="28">
        <f>IF(OR(D110="",H110&lt;=0),"",MAX(0,TODAY()-F110))</f>
        <v/>
      </c>
      <c r="J110" s="9">
        <f>IF(D110="","",IF(H110&lt;=0,"Cobrado",IF(I110=0,"Por vencer",IF(I110&lt;=30,"Vencido 1-30",IF(I110&lt;=60,"Vencido 31-60",IF(I110&lt;=90,"Vencido 61-90","Vencido +90"))))))</f>
        <v/>
      </c>
      <c r="K110" s="7" t="n"/>
    </row>
    <row r="111">
      <c r="A111" s="23" t="n"/>
      <c r="B111" s="7" t="n"/>
      <c r="C111" s="7" t="n"/>
      <c r="D111" s="24" t="n"/>
      <c r="E111" s="25" t="n"/>
      <c r="F111" s="26">
        <f>IF(A111="","",A111+E111)</f>
        <v/>
      </c>
      <c r="G111" s="24" t="n"/>
      <c r="H111" s="27">
        <f>IF(D111="","",D111-G111)</f>
        <v/>
      </c>
      <c r="I111" s="28">
        <f>IF(OR(D111="",H111&lt;=0),"",MAX(0,TODAY()-F111))</f>
        <v/>
      </c>
      <c r="J111" s="9">
        <f>IF(D111="","",IF(H111&lt;=0,"Cobrado",IF(I111=0,"Por vencer",IF(I111&lt;=30,"Vencido 1-30",IF(I111&lt;=60,"Vencido 31-60",IF(I111&lt;=90,"Vencido 61-90","Vencido +90"))))))</f>
        <v/>
      </c>
      <c r="K111" s="7" t="n"/>
    </row>
    <row r="112">
      <c r="A112" s="23" t="n"/>
      <c r="B112" s="7" t="n"/>
      <c r="C112" s="7" t="n"/>
      <c r="D112" s="24" t="n"/>
      <c r="E112" s="25" t="n"/>
      <c r="F112" s="26">
        <f>IF(A112="","",A112+E112)</f>
        <v/>
      </c>
      <c r="G112" s="24" t="n"/>
      <c r="H112" s="27">
        <f>IF(D112="","",D112-G112)</f>
        <v/>
      </c>
      <c r="I112" s="28">
        <f>IF(OR(D112="",H112&lt;=0),"",MAX(0,TODAY()-F112))</f>
        <v/>
      </c>
      <c r="J112" s="9">
        <f>IF(D112="","",IF(H112&lt;=0,"Cobrado",IF(I112=0,"Por vencer",IF(I112&lt;=30,"Vencido 1-30",IF(I112&lt;=60,"Vencido 31-60",IF(I112&lt;=90,"Vencido 61-90","Vencido +90"))))))</f>
        <v/>
      </c>
      <c r="K112" s="7" t="n"/>
    </row>
    <row r="113">
      <c r="A113" s="23" t="n"/>
      <c r="B113" s="7" t="n"/>
      <c r="C113" s="7" t="n"/>
      <c r="D113" s="24" t="n"/>
      <c r="E113" s="25" t="n"/>
      <c r="F113" s="26">
        <f>IF(A113="","",A113+E113)</f>
        <v/>
      </c>
      <c r="G113" s="24" t="n"/>
      <c r="H113" s="27">
        <f>IF(D113="","",D113-G113)</f>
        <v/>
      </c>
      <c r="I113" s="28">
        <f>IF(OR(D113="",H113&lt;=0),"",MAX(0,TODAY()-F113))</f>
        <v/>
      </c>
      <c r="J113" s="9">
        <f>IF(D113="","",IF(H113&lt;=0,"Cobrado",IF(I113=0,"Por vencer",IF(I113&lt;=30,"Vencido 1-30",IF(I113&lt;=60,"Vencido 31-60",IF(I113&lt;=90,"Vencido 61-90","Vencido +90"))))))</f>
        <v/>
      </c>
      <c r="K113" s="7" t="n"/>
    </row>
    <row r="114">
      <c r="A114" s="23" t="n"/>
      <c r="B114" s="7" t="n"/>
      <c r="C114" s="7" t="n"/>
      <c r="D114" s="24" t="n"/>
      <c r="E114" s="25" t="n"/>
      <c r="F114" s="26">
        <f>IF(A114="","",A114+E114)</f>
        <v/>
      </c>
      <c r="G114" s="24" t="n"/>
      <c r="H114" s="27">
        <f>IF(D114="","",D114-G114)</f>
        <v/>
      </c>
      <c r="I114" s="28">
        <f>IF(OR(D114="",H114&lt;=0),"",MAX(0,TODAY()-F114))</f>
        <v/>
      </c>
      <c r="J114" s="9">
        <f>IF(D114="","",IF(H114&lt;=0,"Cobrado",IF(I114=0,"Por vencer",IF(I114&lt;=30,"Vencido 1-30",IF(I114&lt;=60,"Vencido 31-60",IF(I114&lt;=90,"Vencido 61-90","Vencido +90"))))))</f>
        <v/>
      </c>
      <c r="K114" s="7" t="n"/>
    </row>
    <row r="115">
      <c r="A115" s="23" t="n"/>
      <c r="B115" s="7" t="n"/>
      <c r="C115" s="7" t="n"/>
      <c r="D115" s="24" t="n"/>
      <c r="E115" s="25" t="n"/>
      <c r="F115" s="26">
        <f>IF(A115="","",A115+E115)</f>
        <v/>
      </c>
      <c r="G115" s="24" t="n"/>
      <c r="H115" s="27">
        <f>IF(D115="","",D115-G115)</f>
        <v/>
      </c>
      <c r="I115" s="28">
        <f>IF(OR(D115="",H115&lt;=0),"",MAX(0,TODAY()-F115))</f>
        <v/>
      </c>
      <c r="J115" s="9">
        <f>IF(D115="","",IF(H115&lt;=0,"Cobrado",IF(I115=0,"Por vencer",IF(I115&lt;=30,"Vencido 1-30",IF(I115&lt;=60,"Vencido 31-60",IF(I115&lt;=90,"Vencido 61-90","Vencido +90"))))))</f>
        <v/>
      </c>
      <c r="K115" s="7" t="n"/>
    </row>
    <row r="116">
      <c r="A116" s="23" t="n"/>
      <c r="B116" s="7" t="n"/>
      <c r="C116" s="7" t="n"/>
      <c r="D116" s="24" t="n"/>
      <c r="E116" s="25" t="n"/>
      <c r="F116" s="26">
        <f>IF(A116="","",A116+E116)</f>
        <v/>
      </c>
      <c r="G116" s="24" t="n"/>
      <c r="H116" s="27">
        <f>IF(D116="","",D116-G116)</f>
        <v/>
      </c>
      <c r="I116" s="28">
        <f>IF(OR(D116="",H116&lt;=0),"",MAX(0,TODAY()-F116))</f>
        <v/>
      </c>
      <c r="J116" s="9">
        <f>IF(D116="","",IF(H116&lt;=0,"Cobrado",IF(I116=0,"Por vencer",IF(I116&lt;=30,"Vencido 1-30",IF(I116&lt;=60,"Vencido 31-60",IF(I116&lt;=90,"Vencido 61-90","Vencido +90"))))))</f>
        <v/>
      </c>
      <c r="K116" s="7" t="n"/>
    </row>
    <row r="117">
      <c r="A117" s="23" t="n"/>
      <c r="B117" s="7" t="n"/>
      <c r="C117" s="7" t="n"/>
      <c r="D117" s="24" t="n"/>
      <c r="E117" s="25" t="n"/>
      <c r="F117" s="26">
        <f>IF(A117="","",A117+E117)</f>
        <v/>
      </c>
      <c r="G117" s="24" t="n"/>
      <c r="H117" s="27">
        <f>IF(D117="","",D117-G117)</f>
        <v/>
      </c>
      <c r="I117" s="28">
        <f>IF(OR(D117="",H117&lt;=0),"",MAX(0,TODAY()-F117))</f>
        <v/>
      </c>
      <c r="J117" s="9">
        <f>IF(D117="","",IF(H117&lt;=0,"Cobrado",IF(I117=0,"Por vencer",IF(I117&lt;=30,"Vencido 1-30",IF(I117&lt;=60,"Vencido 31-60",IF(I117&lt;=90,"Vencido 61-90","Vencido +90"))))))</f>
        <v/>
      </c>
      <c r="K117" s="7" t="n"/>
    </row>
    <row r="118">
      <c r="A118" s="23" t="n"/>
      <c r="B118" s="7" t="n"/>
      <c r="C118" s="7" t="n"/>
      <c r="D118" s="24" t="n"/>
      <c r="E118" s="25" t="n"/>
      <c r="F118" s="26">
        <f>IF(A118="","",A118+E118)</f>
        <v/>
      </c>
      <c r="G118" s="24" t="n"/>
      <c r="H118" s="27">
        <f>IF(D118="","",D118-G118)</f>
        <v/>
      </c>
      <c r="I118" s="28">
        <f>IF(OR(D118="",H118&lt;=0),"",MAX(0,TODAY()-F118))</f>
        <v/>
      </c>
      <c r="J118" s="9">
        <f>IF(D118="","",IF(H118&lt;=0,"Cobrado",IF(I118=0,"Por vencer",IF(I118&lt;=30,"Vencido 1-30",IF(I118&lt;=60,"Vencido 31-60",IF(I118&lt;=90,"Vencido 61-90","Vencido +90"))))))</f>
        <v/>
      </c>
      <c r="K118" s="7" t="n"/>
    </row>
    <row r="119">
      <c r="A119" s="23" t="n"/>
      <c r="B119" s="7" t="n"/>
      <c r="C119" s="7" t="n"/>
      <c r="D119" s="24" t="n"/>
      <c r="E119" s="25" t="n"/>
      <c r="F119" s="26">
        <f>IF(A119="","",A119+E119)</f>
        <v/>
      </c>
      <c r="G119" s="24" t="n"/>
      <c r="H119" s="27">
        <f>IF(D119="","",D119-G119)</f>
        <v/>
      </c>
      <c r="I119" s="28">
        <f>IF(OR(D119="",H119&lt;=0),"",MAX(0,TODAY()-F119))</f>
        <v/>
      </c>
      <c r="J119" s="9">
        <f>IF(D119="","",IF(H119&lt;=0,"Cobrado",IF(I119=0,"Por vencer",IF(I119&lt;=30,"Vencido 1-30",IF(I119&lt;=60,"Vencido 31-60",IF(I119&lt;=90,"Vencido 61-90","Vencido +90"))))))</f>
        <v/>
      </c>
      <c r="K119" s="7" t="n"/>
    </row>
    <row r="120">
      <c r="A120" s="23" t="n"/>
      <c r="B120" s="7" t="n"/>
      <c r="C120" s="7" t="n"/>
      <c r="D120" s="24" t="n"/>
      <c r="E120" s="25" t="n"/>
      <c r="F120" s="26">
        <f>IF(A120="","",A120+E120)</f>
        <v/>
      </c>
      <c r="G120" s="24" t="n"/>
      <c r="H120" s="27">
        <f>IF(D120="","",D120-G120)</f>
        <v/>
      </c>
      <c r="I120" s="28">
        <f>IF(OR(D120="",H120&lt;=0),"",MAX(0,TODAY()-F120))</f>
        <v/>
      </c>
      <c r="J120" s="9">
        <f>IF(D120="","",IF(H120&lt;=0,"Cobrado",IF(I120=0,"Por vencer",IF(I120&lt;=30,"Vencido 1-30",IF(I120&lt;=60,"Vencido 31-60",IF(I120&lt;=90,"Vencido 61-90","Vencido +90"))))))</f>
        <v/>
      </c>
      <c r="K120" s="7" t="n"/>
    </row>
    <row r="121">
      <c r="A121" s="23" t="n"/>
      <c r="B121" s="7" t="n"/>
      <c r="C121" s="7" t="n"/>
      <c r="D121" s="24" t="n"/>
      <c r="E121" s="25" t="n"/>
      <c r="F121" s="26">
        <f>IF(A121="","",A121+E121)</f>
        <v/>
      </c>
      <c r="G121" s="24" t="n"/>
      <c r="H121" s="27">
        <f>IF(D121="","",D121-G121)</f>
        <v/>
      </c>
      <c r="I121" s="28">
        <f>IF(OR(D121="",H121&lt;=0),"",MAX(0,TODAY()-F121))</f>
        <v/>
      </c>
      <c r="J121" s="9">
        <f>IF(D121="","",IF(H121&lt;=0,"Cobrado",IF(I121=0,"Por vencer",IF(I121&lt;=30,"Vencido 1-30",IF(I121&lt;=60,"Vencido 31-60",IF(I121&lt;=90,"Vencido 61-90","Vencido +90"))))))</f>
        <v/>
      </c>
      <c r="K121" s="7" t="n"/>
    </row>
    <row r="122">
      <c r="A122" s="23" t="n"/>
      <c r="B122" s="7" t="n"/>
      <c r="C122" s="7" t="n"/>
      <c r="D122" s="24" t="n"/>
      <c r="E122" s="25" t="n"/>
      <c r="F122" s="26">
        <f>IF(A122="","",A122+E122)</f>
        <v/>
      </c>
      <c r="G122" s="24" t="n"/>
      <c r="H122" s="27">
        <f>IF(D122="","",D122-G122)</f>
        <v/>
      </c>
      <c r="I122" s="28">
        <f>IF(OR(D122="",H122&lt;=0),"",MAX(0,TODAY()-F122))</f>
        <v/>
      </c>
      <c r="J122" s="9">
        <f>IF(D122="","",IF(H122&lt;=0,"Cobrado",IF(I122=0,"Por vencer",IF(I122&lt;=30,"Vencido 1-30",IF(I122&lt;=60,"Vencido 31-60",IF(I122&lt;=90,"Vencido 61-90","Vencido +90"))))))</f>
        <v/>
      </c>
      <c r="K122" s="7" t="n"/>
    </row>
    <row r="123">
      <c r="A123" s="23" t="n"/>
      <c r="B123" s="7" t="n"/>
      <c r="C123" s="7" t="n"/>
      <c r="D123" s="24" t="n"/>
      <c r="E123" s="25" t="n"/>
      <c r="F123" s="26">
        <f>IF(A123="","",A123+E123)</f>
        <v/>
      </c>
      <c r="G123" s="24" t="n"/>
      <c r="H123" s="27">
        <f>IF(D123="","",D123-G123)</f>
        <v/>
      </c>
      <c r="I123" s="28">
        <f>IF(OR(D123="",H123&lt;=0),"",MAX(0,TODAY()-F123))</f>
        <v/>
      </c>
      <c r="J123" s="9">
        <f>IF(D123="","",IF(H123&lt;=0,"Cobrado",IF(I123=0,"Por vencer",IF(I123&lt;=30,"Vencido 1-30",IF(I123&lt;=60,"Vencido 31-60",IF(I123&lt;=90,"Vencido 61-90","Vencido +90"))))))</f>
        <v/>
      </c>
      <c r="K123" s="7" t="n"/>
    </row>
    <row r="124">
      <c r="A124" s="23" t="n"/>
      <c r="B124" s="7" t="n"/>
      <c r="C124" s="7" t="n"/>
      <c r="D124" s="24" t="n"/>
      <c r="E124" s="25" t="n"/>
      <c r="F124" s="26">
        <f>IF(A124="","",A124+E124)</f>
        <v/>
      </c>
      <c r="G124" s="24" t="n"/>
      <c r="H124" s="27">
        <f>IF(D124="","",D124-G124)</f>
        <v/>
      </c>
      <c r="I124" s="28">
        <f>IF(OR(D124="",H124&lt;=0),"",MAX(0,TODAY()-F124))</f>
        <v/>
      </c>
      <c r="J124" s="9">
        <f>IF(D124="","",IF(H124&lt;=0,"Cobrado",IF(I124=0,"Por vencer",IF(I124&lt;=30,"Vencido 1-30",IF(I124&lt;=60,"Vencido 31-60",IF(I124&lt;=90,"Vencido 61-90","Vencido +90"))))))</f>
        <v/>
      </c>
      <c r="K124" s="7" t="n"/>
    </row>
    <row r="125">
      <c r="A125" s="23" t="n"/>
      <c r="B125" s="7" t="n"/>
      <c r="C125" s="7" t="n"/>
      <c r="D125" s="24" t="n"/>
      <c r="E125" s="25" t="n"/>
      <c r="F125" s="26">
        <f>IF(A125="","",A125+E125)</f>
        <v/>
      </c>
      <c r="G125" s="24" t="n"/>
      <c r="H125" s="27">
        <f>IF(D125="","",D125-G125)</f>
        <v/>
      </c>
      <c r="I125" s="28">
        <f>IF(OR(D125="",H125&lt;=0),"",MAX(0,TODAY()-F125))</f>
        <v/>
      </c>
      <c r="J125" s="9">
        <f>IF(D125="","",IF(H125&lt;=0,"Cobrado",IF(I125=0,"Por vencer",IF(I125&lt;=30,"Vencido 1-30",IF(I125&lt;=60,"Vencido 31-60",IF(I125&lt;=90,"Vencido 61-90","Vencido +90"))))))</f>
        <v/>
      </c>
      <c r="K125" s="7" t="n"/>
    </row>
    <row r="126">
      <c r="A126" s="23" t="n"/>
      <c r="B126" s="7" t="n"/>
      <c r="C126" s="7" t="n"/>
      <c r="D126" s="24" t="n"/>
      <c r="E126" s="25" t="n"/>
      <c r="F126" s="26">
        <f>IF(A126="","",A126+E126)</f>
        <v/>
      </c>
      <c r="G126" s="24" t="n"/>
      <c r="H126" s="27">
        <f>IF(D126="","",D126-G126)</f>
        <v/>
      </c>
      <c r="I126" s="28">
        <f>IF(OR(D126="",H126&lt;=0),"",MAX(0,TODAY()-F126))</f>
        <v/>
      </c>
      <c r="J126" s="9">
        <f>IF(D126="","",IF(H126&lt;=0,"Cobrado",IF(I126=0,"Por vencer",IF(I126&lt;=30,"Vencido 1-30",IF(I126&lt;=60,"Vencido 31-60",IF(I126&lt;=90,"Vencido 61-90","Vencido +90"))))))</f>
        <v/>
      </c>
      <c r="K126" s="7" t="n"/>
    </row>
    <row r="127">
      <c r="A127" s="23" t="n"/>
      <c r="B127" s="7" t="n"/>
      <c r="C127" s="7" t="n"/>
      <c r="D127" s="24" t="n"/>
      <c r="E127" s="25" t="n"/>
      <c r="F127" s="26">
        <f>IF(A127="","",A127+E127)</f>
        <v/>
      </c>
      <c r="G127" s="24" t="n"/>
      <c r="H127" s="27">
        <f>IF(D127="","",D127-G127)</f>
        <v/>
      </c>
      <c r="I127" s="28">
        <f>IF(OR(D127="",H127&lt;=0),"",MAX(0,TODAY()-F127))</f>
        <v/>
      </c>
      <c r="J127" s="9">
        <f>IF(D127="","",IF(H127&lt;=0,"Cobrado",IF(I127=0,"Por vencer",IF(I127&lt;=30,"Vencido 1-30",IF(I127&lt;=60,"Vencido 31-60",IF(I127&lt;=90,"Vencido 61-90","Vencido +90"))))))</f>
        <v/>
      </c>
      <c r="K127" s="7" t="n"/>
    </row>
    <row r="128">
      <c r="A128" s="23" t="n"/>
      <c r="B128" s="7" t="n"/>
      <c r="C128" s="7" t="n"/>
      <c r="D128" s="24" t="n"/>
      <c r="E128" s="25" t="n"/>
      <c r="F128" s="26">
        <f>IF(A128="","",A128+E128)</f>
        <v/>
      </c>
      <c r="G128" s="24" t="n"/>
      <c r="H128" s="27">
        <f>IF(D128="","",D128-G128)</f>
        <v/>
      </c>
      <c r="I128" s="28">
        <f>IF(OR(D128="",H128&lt;=0),"",MAX(0,TODAY()-F128))</f>
        <v/>
      </c>
      <c r="J128" s="9">
        <f>IF(D128="","",IF(H128&lt;=0,"Cobrado",IF(I128=0,"Por vencer",IF(I128&lt;=30,"Vencido 1-30",IF(I128&lt;=60,"Vencido 31-60",IF(I128&lt;=90,"Vencido 61-90","Vencido +90"))))))</f>
        <v/>
      </c>
      <c r="K128" s="7" t="n"/>
    </row>
    <row r="129">
      <c r="A129" s="23" t="n"/>
      <c r="B129" s="7" t="n"/>
      <c r="C129" s="7" t="n"/>
      <c r="D129" s="24" t="n"/>
      <c r="E129" s="25" t="n"/>
      <c r="F129" s="26">
        <f>IF(A129="","",A129+E129)</f>
        <v/>
      </c>
      <c r="G129" s="24" t="n"/>
      <c r="H129" s="27">
        <f>IF(D129="","",D129-G129)</f>
        <v/>
      </c>
      <c r="I129" s="28">
        <f>IF(OR(D129="",H129&lt;=0),"",MAX(0,TODAY()-F129))</f>
        <v/>
      </c>
      <c r="J129" s="9">
        <f>IF(D129="","",IF(H129&lt;=0,"Cobrado",IF(I129=0,"Por vencer",IF(I129&lt;=30,"Vencido 1-30",IF(I129&lt;=60,"Vencido 31-60",IF(I129&lt;=90,"Vencido 61-90","Vencido +90"))))))</f>
        <v/>
      </c>
      <c r="K129" s="7" t="n"/>
    </row>
    <row r="130">
      <c r="A130" s="23" t="n"/>
      <c r="B130" s="7" t="n"/>
      <c r="C130" s="7" t="n"/>
      <c r="D130" s="24" t="n"/>
      <c r="E130" s="25" t="n"/>
      <c r="F130" s="26">
        <f>IF(A130="","",A130+E130)</f>
        <v/>
      </c>
      <c r="G130" s="24" t="n"/>
      <c r="H130" s="27">
        <f>IF(D130="","",D130-G130)</f>
        <v/>
      </c>
      <c r="I130" s="28">
        <f>IF(OR(D130="",H130&lt;=0),"",MAX(0,TODAY()-F130))</f>
        <v/>
      </c>
      <c r="J130" s="9">
        <f>IF(D130="","",IF(H130&lt;=0,"Cobrado",IF(I130=0,"Por vencer",IF(I130&lt;=30,"Vencido 1-30",IF(I130&lt;=60,"Vencido 31-60",IF(I130&lt;=90,"Vencido 61-90","Vencido +90"))))))</f>
        <v/>
      </c>
      <c r="K130" s="7" t="n"/>
    </row>
    <row r="131">
      <c r="A131" s="23" t="n"/>
      <c r="B131" s="7" t="n"/>
      <c r="C131" s="7" t="n"/>
      <c r="D131" s="24" t="n"/>
      <c r="E131" s="25" t="n"/>
      <c r="F131" s="26">
        <f>IF(A131="","",A131+E131)</f>
        <v/>
      </c>
      <c r="G131" s="24" t="n"/>
      <c r="H131" s="27">
        <f>IF(D131="","",D131-G131)</f>
        <v/>
      </c>
      <c r="I131" s="28">
        <f>IF(OR(D131="",H131&lt;=0),"",MAX(0,TODAY()-F131))</f>
        <v/>
      </c>
      <c r="J131" s="9">
        <f>IF(D131="","",IF(H131&lt;=0,"Cobrado",IF(I131=0,"Por vencer",IF(I131&lt;=30,"Vencido 1-30",IF(I131&lt;=60,"Vencido 31-60",IF(I131&lt;=90,"Vencido 61-90","Vencido +90"))))))</f>
        <v/>
      </c>
      <c r="K131" s="7" t="n"/>
    </row>
    <row r="132">
      <c r="A132" s="23" t="n"/>
      <c r="B132" s="7" t="n"/>
      <c r="C132" s="7" t="n"/>
      <c r="D132" s="24" t="n"/>
      <c r="E132" s="25" t="n"/>
      <c r="F132" s="26">
        <f>IF(A132="","",A132+E132)</f>
        <v/>
      </c>
      <c r="G132" s="24" t="n"/>
      <c r="H132" s="27">
        <f>IF(D132="","",D132-G132)</f>
        <v/>
      </c>
      <c r="I132" s="28">
        <f>IF(OR(D132="",H132&lt;=0),"",MAX(0,TODAY()-F132))</f>
        <v/>
      </c>
      <c r="J132" s="9">
        <f>IF(D132="","",IF(H132&lt;=0,"Cobrado",IF(I132=0,"Por vencer",IF(I132&lt;=30,"Vencido 1-30",IF(I132&lt;=60,"Vencido 31-60",IF(I132&lt;=90,"Vencido 61-90","Vencido +90"))))))</f>
        <v/>
      </c>
      <c r="K132" s="7" t="n"/>
    </row>
    <row r="133">
      <c r="A133" s="23" t="n"/>
      <c r="B133" s="7" t="n"/>
      <c r="C133" s="7" t="n"/>
      <c r="D133" s="24" t="n"/>
      <c r="E133" s="25" t="n"/>
      <c r="F133" s="26">
        <f>IF(A133="","",A133+E133)</f>
        <v/>
      </c>
      <c r="G133" s="24" t="n"/>
      <c r="H133" s="27">
        <f>IF(D133="","",D133-G133)</f>
        <v/>
      </c>
      <c r="I133" s="28">
        <f>IF(OR(D133="",H133&lt;=0),"",MAX(0,TODAY()-F133))</f>
        <v/>
      </c>
      <c r="J133" s="9">
        <f>IF(D133="","",IF(H133&lt;=0,"Cobrado",IF(I133=0,"Por vencer",IF(I133&lt;=30,"Vencido 1-30",IF(I133&lt;=60,"Vencido 31-60",IF(I133&lt;=90,"Vencido 61-90","Vencido +90"))))))</f>
        <v/>
      </c>
      <c r="K133" s="7" t="n"/>
    </row>
    <row r="134">
      <c r="A134" s="23" t="n"/>
      <c r="B134" s="7" t="n"/>
      <c r="C134" s="7" t="n"/>
      <c r="D134" s="24" t="n"/>
      <c r="E134" s="25" t="n"/>
      <c r="F134" s="26">
        <f>IF(A134="","",A134+E134)</f>
        <v/>
      </c>
      <c r="G134" s="24" t="n"/>
      <c r="H134" s="27">
        <f>IF(D134="","",D134-G134)</f>
        <v/>
      </c>
      <c r="I134" s="28">
        <f>IF(OR(D134="",H134&lt;=0),"",MAX(0,TODAY()-F134))</f>
        <v/>
      </c>
      <c r="J134" s="9">
        <f>IF(D134="","",IF(H134&lt;=0,"Cobrado",IF(I134=0,"Por vencer",IF(I134&lt;=30,"Vencido 1-30",IF(I134&lt;=60,"Vencido 31-60",IF(I134&lt;=90,"Vencido 61-90","Vencido +90"))))))</f>
        <v/>
      </c>
      <c r="K134" s="7" t="n"/>
    </row>
    <row r="135">
      <c r="A135" s="23" t="n"/>
      <c r="B135" s="7" t="n"/>
      <c r="C135" s="7" t="n"/>
      <c r="D135" s="24" t="n"/>
      <c r="E135" s="25" t="n"/>
      <c r="F135" s="26">
        <f>IF(A135="","",A135+E135)</f>
        <v/>
      </c>
      <c r="G135" s="24" t="n"/>
      <c r="H135" s="27">
        <f>IF(D135="","",D135-G135)</f>
        <v/>
      </c>
      <c r="I135" s="28">
        <f>IF(OR(D135="",H135&lt;=0),"",MAX(0,TODAY()-F135))</f>
        <v/>
      </c>
      <c r="J135" s="9">
        <f>IF(D135="","",IF(H135&lt;=0,"Cobrado",IF(I135=0,"Por vencer",IF(I135&lt;=30,"Vencido 1-30",IF(I135&lt;=60,"Vencido 31-60",IF(I135&lt;=90,"Vencido 61-90","Vencido +90"))))))</f>
        <v/>
      </c>
      <c r="K135" s="7" t="n"/>
    </row>
    <row r="136">
      <c r="A136" s="23" t="n"/>
      <c r="B136" s="7" t="n"/>
      <c r="C136" s="7" t="n"/>
      <c r="D136" s="24" t="n"/>
      <c r="E136" s="25" t="n"/>
      <c r="F136" s="26">
        <f>IF(A136="","",A136+E136)</f>
        <v/>
      </c>
      <c r="G136" s="24" t="n"/>
      <c r="H136" s="27">
        <f>IF(D136="","",D136-G136)</f>
        <v/>
      </c>
      <c r="I136" s="28">
        <f>IF(OR(D136="",H136&lt;=0),"",MAX(0,TODAY()-F136))</f>
        <v/>
      </c>
      <c r="J136" s="9">
        <f>IF(D136="","",IF(H136&lt;=0,"Cobrado",IF(I136=0,"Por vencer",IF(I136&lt;=30,"Vencido 1-30",IF(I136&lt;=60,"Vencido 31-60",IF(I136&lt;=90,"Vencido 61-90","Vencido +90"))))))</f>
        <v/>
      </c>
      <c r="K136" s="7" t="n"/>
    </row>
    <row r="137">
      <c r="A137" s="23" t="n"/>
      <c r="B137" s="7" t="n"/>
      <c r="C137" s="7" t="n"/>
      <c r="D137" s="24" t="n"/>
      <c r="E137" s="25" t="n"/>
      <c r="F137" s="26">
        <f>IF(A137="","",A137+E137)</f>
        <v/>
      </c>
      <c r="G137" s="24" t="n"/>
      <c r="H137" s="27">
        <f>IF(D137="","",D137-G137)</f>
        <v/>
      </c>
      <c r="I137" s="28">
        <f>IF(OR(D137="",H137&lt;=0),"",MAX(0,TODAY()-F137))</f>
        <v/>
      </c>
      <c r="J137" s="9">
        <f>IF(D137="","",IF(H137&lt;=0,"Cobrado",IF(I137=0,"Por vencer",IF(I137&lt;=30,"Vencido 1-30",IF(I137&lt;=60,"Vencido 31-60",IF(I137&lt;=90,"Vencido 61-90","Vencido +90"))))))</f>
        <v/>
      </c>
      <c r="K137" s="7" t="n"/>
    </row>
    <row r="138">
      <c r="A138" s="23" t="n"/>
      <c r="B138" s="7" t="n"/>
      <c r="C138" s="7" t="n"/>
      <c r="D138" s="24" t="n"/>
      <c r="E138" s="25" t="n"/>
      <c r="F138" s="26">
        <f>IF(A138="","",A138+E138)</f>
        <v/>
      </c>
      <c r="G138" s="24" t="n"/>
      <c r="H138" s="27">
        <f>IF(D138="","",D138-G138)</f>
        <v/>
      </c>
      <c r="I138" s="28">
        <f>IF(OR(D138="",H138&lt;=0),"",MAX(0,TODAY()-F138))</f>
        <v/>
      </c>
      <c r="J138" s="9">
        <f>IF(D138="","",IF(H138&lt;=0,"Cobrado",IF(I138=0,"Por vencer",IF(I138&lt;=30,"Vencido 1-30",IF(I138&lt;=60,"Vencido 31-60",IF(I138&lt;=90,"Vencido 61-90","Vencido +90"))))))</f>
        <v/>
      </c>
      <c r="K138" s="7" t="n"/>
    </row>
    <row r="139">
      <c r="A139" s="23" t="n"/>
      <c r="B139" s="7" t="n"/>
      <c r="C139" s="7" t="n"/>
      <c r="D139" s="24" t="n"/>
      <c r="E139" s="25" t="n"/>
      <c r="F139" s="26">
        <f>IF(A139="","",A139+E139)</f>
        <v/>
      </c>
      <c r="G139" s="24" t="n"/>
      <c r="H139" s="27">
        <f>IF(D139="","",D139-G139)</f>
        <v/>
      </c>
      <c r="I139" s="28">
        <f>IF(OR(D139="",H139&lt;=0),"",MAX(0,TODAY()-F139))</f>
        <v/>
      </c>
      <c r="J139" s="9">
        <f>IF(D139="","",IF(H139&lt;=0,"Cobrado",IF(I139=0,"Por vencer",IF(I139&lt;=30,"Vencido 1-30",IF(I139&lt;=60,"Vencido 31-60",IF(I139&lt;=90,"Vencido 61-90","Vencido +90"))))))</f>
        <v/>
      </c>
      <c r="K139" s="7" t="n"/>
    </row>
    <row r="140">
      <c r="A140" s="23" t="n"/>
      <c r="B140" s="7" t="n"/>
      <c r="C140" s="7" t="n"/>
      <c r="D140" s="24" t="n"/>
      <c r="E140" s="25" t="n"/>
      <c r="F140" s="26">
        <f>IF(A140="","",A140+E140)</f>
        <v/>
      </c>
      <c r="G140" s="24" t="n"/>
      <c r="H140" s="27">
        <f>IF(D140="","",D140-G140)</f>
        <v/>
      </c>
      <c r="I140" s="28">
        <f>IF(OR(D140="",H140&lt;=0),"",MAX(0,TODAY()-F140))</f>
        <v/>
      </c>
      <c r="J140" s="9">
        <f>IF(D140="","",IF(H140&lt;=0,"Cobrado",IF(I140=0,"Por vencer",IF(I140&lt;=30,"Vencido 1-30",IF(I140&lt;=60,"Vencido 31-60",IF(I140&lt;=90,"Vencido 61-90","Vencido +90"))))))</f>
        <v/>
      </c>
      <c r="K140" s="7" t="n"/>
    </row>
    <row r="141">
      <c r="A141" s="23" t="n"/>
      <c r="B141" s="7" t="n"/>
      <c r="C141" s="7" t="n"/>
      <c r="D141" s="24" t="n"/>
      <c r="E141" s="25" t="n"/>
      <c r="F141" s="26">
        <f>IF(A141="","",A141+E141)</f>
        <v/>
      </c>
      <c r="G141" s="24" t="n"/>
      <c r="H141" s="27">
        <f>IF(D141="","",D141-G141)</f>
        <v/>
      </c>
      <c r="I141" s="28">
        <f>IF(OR(D141="",H141&lt;=0),"",MAX(0,TODAY()-F141))</f>
        <v/>
      </c>
      <c r="J141" s="9">
        <f>IF(D141="","",IF(H141&lt;=0,"Cobrado",IF(I141=0,"Por vencer",IF(I141&lt;=30,"Vencido 1-30",IF(I141&lt;=60,"Vencido 31-60",IF(I141&lt;=90,"Vencido 61-90","Vencido +90"))))))</f>
        <v/>
      </c>
      <c r="K141" s="7" t="n"/>
    </row>
    <row r="142">
      <c r="A142" s="23" t="n"/>
      <c r="B142" s="7" t="n"/>
      <c r="C142" s="7" t="n"/>
      <c r="D142" s="24" t="n"/>
      <c r="E142" s="25" t="n"/>
      <c r="F142" s="26">
        <f>IF(A142="","",A142+E142)</f>
        <v/>
      </c>
      <c r="G142" s="24" t="n"/>
      <c r="H142" s="27">
        <f>IF(D142="","",D142-G142)</f>
        <v/>
      </c>
      <c r="I142" s="28">
        <f>IF(OR(D142="",H142&lt;=0),"",MAX(0,TODAY()-F142))</f>
        <v/>
      </c>
      <c r="J142" s="9">
        <f>IF(D142="","",IF(H142&lt;=0,"Cobrado",IF(I142=0,"Por vencer",IF(I142&lt;=30,"Vencido 1-30",IF(I142&lt;=60,"Vencido 31-60",IF(I142&lt;=90,"Vencido 61-90","Vencido +90"))))))</f>
        <v/>
      </c>
      <c r="K142" s="7" t="n"/>
    </row>
    <row r="143">
      <c r="A143" s="23" t="n"/>
      <c r="B143" s="7" t="n"/>
      <c r="C143" s="7" t="n"/>
      <c r="D143" s="24" t="n"/>
      <c r="E143" s="25" t="n"/>
      <c r="F143" s="26">
        <f>IF(A143="","",A143+E143)</f>
        <v/>
      </c>
      <c r="G143" s="24" t="n"/>
      <c r="H143" s="27">
        <f>IF(D143="","",D143-G143)</f>
        <v/>
      </c>
      <c r="I143" s="28">
        <f>IF(OR(D143="",H143&lt;=0),"",MAX(0,TODAY()-F143))</f>
        <v/>
      </c>
      <c r="J143" s="9">
        <f>IF(D143="","",IF(H143&lt;=0,"Cobrado",IF(I143=0,"Por vencer",IF(I143&lt;=30,"Vencido 1-30",IF(I143&lt;=60,"Vencido 31-60",IF(I143&lt;=90,"Vencido 61-90","Vencido +90"))))))</f>
        <v/>
      </c>
      <c r="K143" s="7" t="n"/>
    </row>
    <row r="144">
      <c r="A144" s="23" t="n"/>
      <c r="B144" s="7" t="n"/>
      <c r="C144" s="7" t="n"/>
      <c r="D144" s="24" t="n"/>
      <c r="E144" s="25" t="n"/>
      <c r="F144" s="26">
        <f>IF(A144="","",A144+E144)</f>
        <v/>
      </c>
      <c r="G144" s="24" t="n"/>
      <c r="H144" s="27">
        <f>IF(D144="","",D144-G144)</f>
        <v/>
      </c>
      <c r="I144" s="28">
        <f>IF(OR(D144="",H144&lt;=0),"",MAX(0,TODAY()-F144))</f>
        <v/>
      </c>
      <c r="J144" s="9">
        <f>IF(D144="","",IF(H144&lt;=0,"Cobrado",IF(I144=0,"Por vencer",IF(I144&lt;=30,"Vencido 1-30",IF(I144&lt;=60,"Vencido 31-60",IF(I144&lt;=90,"Vencido 61-90","Vencido +90"))))))</f>
        <v/>
      </c>
      <c r="K144" s="7" t="n"/>
    </row>
    <row r="145">
      <c r="A145" s="23" t="n"/>
      <c r="B145" s="7" t="n"/>
      <c r="C145" s="7" t="n"/>
      <c r="D145" s="24" t="n"/>
      <c r="E145" s="25" t="n"/>
      <c r="F145" s="26">
        <f>IF(A145="","",A145+E145)</f>
        <v/>
      </c>
      <c r="G145" s="24" t="n"/>
      <c r="H145" s="27">
        <f>IF(D145="","",D145-G145)</f>
        <v/>
      </c>
      <c r="I145" s="28">
        <f>IF(OR(D145="",H145&lt;=0),"",MAX(0,TODAY()-F145))</f>
        <v/>
      </c>
      <c r="J145" s="9">
        <f>IF(D145="","",IF(H145&lt;=0,"Cobrado",IF(I145=0,"Por vencer",IF(I145&lt;=30,"Vencido 1-30",IF(I145&lt;=60,"Vencido 31-60",IF(I145&lt;=90,"Vencido 61-90","Vencido +90"))))))</f>
        <v/>
      </c>
      <c r="K145" s="7" t="n"/>
    </row>
    <row r="146">
      <c r="A146" s="23" t="n"/>
      <c r="B146" s="7" t="n"/>
      <c r="C146" s="7" t="n"/>
      <c r="D146" s="24" t="n"/>
      <c r="E146" s="25" t="n"/>
      <c r="F146" s="26">
        <f>IF(A146="","",A146+E146)</f>
        <v/>
      </c>
      <c r="G146" s="24" t="n"/>
      <c r="H146" s="27">
        <f>IF(D146="","",D146-G146)</f>
        <v/>
      </c>
      <c r="I146" s="28">
        <f>IF(OR(D146="",H146&lt;=0),"",MAX(0,TODAY()-F146))</f>
        <v/>
      </c>
      <c r="J146" s="9">
        <f>IF(D146="","",IF(H146&lt;=0,"Cobrado",IF(I146=0,"Por vencer",IF(I146&lt;=30,"Vencido 1-30",IF(I146&lt;=60,"Vencido 31-60",IF(I146&lt;=90,"Vencido 61-90","Vencido +90"))))))</f>
        <v/>
      </c>
      <c r="K146" s="7" t="n"/>
    </row>
    <row r="147">
      <c r="A147" s="23" t="n"/>
      <c r="B147" s="7" t="n"/>
      <c r="C147" s="7" t="n"/>
      <c r="D147" s="24" t="n"/>
      <c r="E147" s="25" t="n"/>
      <c r="F147" s="26">
        <f>IF(A147="","",A147+E147)</f>
        <v/>
      </c>
      <c r="G147" s="24" t="n"/>
      <c r="H147" s="27">
        <f>IF(D147="","",D147-G147)</f>
        <v/>
      </c>
      <c r="I147" s="28">
        <f>IF(OR(D147="",H147&lt;=0),"",MAX(0,TODAY()-F147))</f>
        <v/>
      </c>
      <c r="J147" s="9">
        <f>IF(D147="","",IF(H147&lt;=0,"Cobrado",IF(I147=0,"Por vencer",IF(I147&lt;=30,"Vencido 1-30",IF(I147&lt;=60,"Vencido 31-60",IF(I147&lt;=90,"Vencido 61-90","Vencido +90"))))))</f>
        <v/>
      </c>
      <c r="K147" s="7" t="n"/>
    </row>
    <row r="148">
      <c r="A148" s="23" t="n"/>
      <c r="B148" s="7" t="n"/>
      <c r="C148" s="7" t="n"/>
      <c r="D148" s="24" t="n"/>
      <c r="E148" s="25" t="n"/>
      <c r="F148" s="26">
        <f>IF(A148="","",A148+E148)</f>
        <v/>
      </c>
      <c r="G148" s="24" t="n"/>
      <c r="H148" s="27">
        <f>IF(D148="","",D148-G148)</f>
        <v/>
      </c>
      <c r="I148" s="28">
        <f>IF(OR(D148="",H148&lt;=0),"",MAX(0,TODAY()-F148))</f>
        <v/>
      </c>
      <c r="J148" s="9">
        <f>IF(D148="","",IF(H148&lt;=0,"Cobrado",IF(I148=0,"Por vencer",IF(I148&lt;=30,"Vencido 1-30",IF(I148&lt;=60,"Vencido 31-60",IF(I148&lt;=90,"Vencido 61-90","Vencido +90"))))))</f>
        <v/>
      </c>
      <c r="K148" s="7" t="n"/>
    </row>
    <row r="149">
      <c r="A149" s="23" t="n"/>
      <c r="B149" s="7" t="n"/>
      <c r="C149" s="7" t="n"/>
      <c r="D149" s="24" t="n"/>
      <c r="E149" s="25" t="n"/>
      <c r="F149" s="26">
        <f>IF(A149="","",A149+E149)</f>
        <v/>
      </c>
      <c r="G149" s="24" t="n"/>
      <c r="H149" s="27">
        <f>IF(D149="","",D149-G149)</f>
        <v/>
      </c>
      <c r="I149" s="28">
        <f>IF(OR(D149="",H149&lt;=0),"",MAX(0,TODAY()-F149))</f>
        <v/>
      </c>
      <c r="J149" s="9">
        <f>IF(D149="","",IF(H149&lt;=0,"Cobrado",IF(I149=0,"Por vencer",IF(I149&lt;=30,"Vencido 1-30",IF(I149&lt;=60,"Vencido 31-60",IF(I149&lt;=90,"Vencido 61-90","Vencido +90"))))))</f>
        <v/>
      </c>
      <c r="K149" s="7" t="n"/>
    </row>
    <row r="150">
      <c r="A150" s="23" t="n"/>
      <c r="B150" s="7" t="n"/>
      <c r="C150" s="7" t="n"/>
      <c r="D150" s="24" t="n"/>
      <c r="E150" s="25" t="n"/>
      <c r="F150" s="26">
        <f>IF(A150="","",A150+E150)</f>
        <v/>
      </c>
      <c r="G150" s="24" t="n"/>
      <c r="H150" s="27">
        <f>IF(D150="","",D150-G150)</f>
        <v/>
      </c>
      <c r="I150" s="28">
        <f>IF(OR(D150="",H150&lt;=0),"",MAX(0,TODAY()-F150))</f>
        <v/>
      </c>
      <c r="J150" s="9">
        <f>IF(D150="","",IF(H150&lt;=0,"Cobrado",IF(I150=0,"Por vencer",IF(I150&lt;=30,"Vencido 1-30",IF(I150&lt;=60,"Vencido 31-60",IF(I150&lt;=90,"Vencido 61-90","Vencido +90"))))))</f>
        <v/>
      </c>
      <c r="K150" s="7" t="n"/>
    </row>
    <row r="151">
      <c r="A151" s="23" t="n"/>
      <c r="B151" s="7" t="n"/>
      <c r="C151" s="7" t="n"/>
      <c r="D151" s="24" t="n"/>
      <c r="E151" s="25" t="n"/>
      <c r="F151" s="26">
        <f>IF(A151="","",A151+E151)</f>
        <v/>
      </c>
      <c r="G151" s="24" t="n"/>
      <c r="H151" s="27">
        <f>IF(D151="","",D151-G151)</f>
        <v/>
      </c>
      <c r="I151" s="28">
        <f>IF(OR(D151="",H151&lt;=0),"",MAX(0,TODAY()-F151))</f>
        <v/>
      </c>
      <c r="J151" s="9">
        <f>IF(D151="","",IF(H151&lt;=0,"Cobrado",IF(I151=0,"Por vencer",IF(I151&lt;=30,"Vencido 1-30",IF(I151&lt;=60,"Vencido 31-60",IF(I151&lt;=90,"Vencido 61-90","Vencido +90"))))))</f>
        <v/>
      </c>
      <c r="K151" s="7" t="n"/>
    </row>
    <row r="152">
      <c r="A152" s="23" t="n"/>
      <c r="B152" s="7" t="n"/>
      <c r="C152" s="7" t="n"/>
      <c r="D152" s="24" t="n"/>
      <c r="E152" s="25" t="n"/>
      <c r="F152" s="26">
        <f>IF(A152="","",A152+E152)</f>
        <v/>
      </c>
      <c r="G152" s="24" t="n"/>
      <c r="H152" s="27">
        <f>IF(D152="","",D152-G152)</f>
        <v/>
      </c>
      <c r="I152" s="28">
        <f>IF(OR(D152="",H152&lt;=0),"",MAX(0,TODAY()-F152))</f>
        <v/>
      </c>
      <c r="J152" s="9">
        <f>IF(D152="","",IF(H152&lt;=0,"Cobrado",IF(I152=0,"Por vencer",IF(I152&lt;=30,"Vencido 1-30",IF(I152&lt;=60,"Vencido 31-60",IF(I152&lt;=90,"Vencido 61-90","Vencido +90"))))))</f>
        <v/>
      </c>
      <c r="K152" s="7" t="n"/>
    </row>
    <row r="153">
      <c r="A153" s="23" t="n"/>
      <c r="B153" s="7" t="n"/>
      <c r="C153" s="7" t="n"/>
      <c r="D153" s="24" t="n"/>
      <c r="E153" s="25" t="n"/>
      <c r="F153" s="26">
        <f>IF(A153="","",A153+E153)</f>
        <v/>
      </c>
      <c r="G153" s="24" t="n"/>
      <c r="H153" s="27">
        <f>IF(D153="","",D153-G153)</f>
        <v/>
      </c>
      <c r="I153" s="28">
        <f>IF(OR(D153="",H153&lt;=0),"",MAX(0,TODAY()-F153))</f>
        <v/>
      </c>
      <c r="J153" s="9">
        <f>IF(D153="","",IF(H153&lt;=0,"Cobrado",IF(I153=0,"Por vencer",IF(I153&lt;=30,"Vencido 1-30",IF(I153&lt;=60,"Vencido 31-60",IF(I153&lt;=90,"Vencido 61-90","Vencido +90"))))))</f>
        <v/>
      </c>
      <c r="K153" s="7" t="n"/>
    </row>
    <row r="154">
      <c r="A154" s="23" t="n"/>
      <c r="B154" s="7" t="n"/>
      <c r="C154" s="7" t="n"/>
      <c r="D154" s="24" t="n"/>
      <c r="E154" s="25" t="n"/>
      <c r="F154" s="26">
        <f>IF(A154="","",A154+E154)</f>
        <v/>
      </c>
      <c r="G154" s="24" t="n"/>
      <c r="H154" s="27">
        <f>IF(D154="","",D154-G154)</f>
        <v/>
      </c>
      <c r="I154" s="28">
        <f>IF(OR(D154="",H154&lt;=0),"",MAX(0,TODAY()-F154))</f>
        <v/>
      </c>
      <c r="J154" s="9">
        <f>IF(D154="","",IF(H154&lt;=0,"Cobrado",IF(I154=0,"Por vencer",IF(I154&lt;=30,"Vencido 1-30",IF(I154&lt;=60,"Vencido 31-60",IF(I154&lt;=90,"Vencido 61-90","Vencido +90"))))))</f>
        <v/>
      </c>
      <c r="K154" s="7" t="n"/>
    </row>
    <row r="155">
      <c r="A155" s="23" t="n"/>
      <c r="B155" s="7" t="n"/>
      <c r="C155" s="7" t="n"/>
      <c r="D155" s="24" t="n"/>
      <c r="E155" s="25" t="n"/>
      <c r="F155" s="26">
        <f>IF(A155="","",A155+E155)</f>
        <v/>
      </c>
      <c r="G155" s="24" t="n"/>
      <c r="H155" s="27">
        <f>IF(D155="","",D155-G155)</f>
        <v/>
      </c>
      <c r="I155" s="28">
        <f>IF(OR(D155="",H155&lt;=0),"",MAX(0,TODAY()-F155))</f>
        <v/>
      </c>
      <c r="J155" s="9">
        <f>IF(D155="","",IF(H155&lt;=0,"Cobrado",IF(I155=0,"Por vencer",IF(I155&lt;=30,"Vencido 1-30",IF(I155&lt;=60,"Vencido 31-60",IF(I155&lt;=90,"Vencido 61-90","Vencido +90"))))))</f>
        <v/>
      </c>
      <c r="K155" s="7" t="n"/>
    </row>
    <row r="156">
      <c r="A156" s="23" t="n"/>
      <c r="B156" s="7" t="n"/>
      <c r="C156" s="7" t="n"/>
      <c r="D156" s="24" t="n"/>
      <c r="E156" s="25" t="n"/>
      <c r="F156" s="26">
        <f>IF(A156="","",A156+E156)</f>
        <v/>
      </c>
      <c r="G156" s="24" t="n"/>
      <c r="H156" s="27">
        <f>IF(D156="","",D156-G156)</f>
        <v/>
      </c>
      <c r="I156" s="28">
        <f>IF(OR(D156="",H156&lt;=0),"",MAX(0,TODAY()-F156))</f>
        <v/>
      </c>
      <c r="J156" s="9">
        <f>IF(D156="","",IF(H156&lt;=0,"Cobrado",IF(I156=0,"Por vencer",IF(I156&lt;=30,"Vencido 1-30",IF(I156&lt;=60,"Vencido 31-60",IF(I156&lt;=90,"Vencido 61-90","Vencido +90"))))))</f>
        <v/>
      </c>
      <c r="K156" s="7" t="n"/>
    </row>
    <row r="157">
      <c r="A157" s="23" t="n"/>
      <c r="B157" s="7" t="n"/>
      <c r="C157" s="7" t="n"/>
      <c r="D157" s="24" t="n"/>
      <c r="E157" s="25" t="n"/>
      <c r="F157" s="26">
        <f>IF(A157="","",A157+E157)</f>
        <v/>
      </c>
      <c r="G157" s="24" t="n"/>
      <c r="H157" s="27">
        <f>IF(D157="","",D157-G157)</f>
        <v/>
      </c>
      <c r="I157" s="28">
        <f>IF(OR(D157="",H157&lt;=0),"",MAX(0,TODAY()-F157))</f>
        <v/>
      </c>
      <c r="J157" s="9">
        <f>IF(D157="","",IF(H157&lt;=0,"Cobrado",IF(I157=0,"Por vencer",IF(I157&lt;=30,"Vencido 1-30",IF(I157&lt;=60,"Vencido 31-60",IF(I157&lt;=90,"Vencido 61-90","Vencido +90"))))))</f>
        <v/>
      </c>
      <c r="K157" s="7" t="n"/>
    </row>
    <row r="158">
      <c r="A158" s="23" t="n"/>
      <c r="B158" s="7" t="n"/>
      <c r="C158" s="7" t="n"/>
      <c r="D158" s="24" t="n"/>
      <c r="E158" s="25" t="n"/>
      <c r="F158" s="26">
        <f>IF(A158="","",A158+E158)</f>
        <v/>
      </c>
      <c r="G158" s="24" t="n"/>
      <c r="H158" s="27">
        <f>IF(D158="","",D158-G158)</f>
        <v/>
      </c>
      <c r="I158" s="28">
        <f>IF(OR(D158="",H158&lt;=0),"",MAX(0,TODAY()-F158))</f>
        <v/>
      </c>
      <c r="J158" s="9">
        <f>IF(D158="","",IF(H158&lt;=0,"Cobrado",IF(I158=0,"Por vencer",IF(I158&lt;=30,"Vencido 1-30",IF(I158&lt;=60,"Vencido 31-60",IF(I158&lt;=90,"Vencido 61-90","Vencido +90"))))))</f>
        <v/>
      </c>
      <c r="K158" s="7" t="n"/>
    </row>
    <row r="159">
      <c r="A159" s="23" t="n"/>
      <c r="B159" s="7" t="n"/>
      <c r="C159" s="7" t="n"/>
      <c r="D159" s="24" t="n"/>
      <c r="E159" s="25" t="n"/>
      <c r="F159" s="26">
        <f>IF(A159="","",A159+E159)</f>
        <v/>
      </c>
      <c r="G159" s="24" t="n"/>
      <c r="H159" s="27">
        <f>IF(D159="","",D159-G159)</f>
        <v/>
      </c>
      <c r="I159" s="28">
        <f>IF(OR(D159="",H159&lt;=0),"",MAX(0,TODAY()-F159))</f>
        <v/>
      </c>
      <c r="J159" s="9">
        <f>IF(D159="","",IF(H159&lt;=0,"Cobrado",IF(I159=0,"Por vencer",IF(I159&lt;=30,"Vencido 1-30",IF(I159&lt;=60,"Vencido 31-60",IF(I159&lt;=90,"Vencido 61-90","Vencido +90"))))))</f>
        <v/>
      </c>
      <c r="K159" s="7" t="n"/>
    </row>
    <row r="160">
      <c r="A160" s="23" t="n"/>
      <c r="B160" s="7" t="n"/>
      <c r="C160" s="7" t="n"/>
      <c r="D160" s="24" t="n"/>
      <c r="E160" s="25" t="n"/>
      <c r="F160" s="26">
        <f>IF(A160="","",A160+E160)</f>
        <v/>
      </c>
      <c r="G160" s="24" t="n"/>
      <c r="H160" s="27">
        <f>IF(D160="","",D160-G160)</f>
        <v/>
      </c>
      <c r="I160" s="28">
        <f>IF(OR(D160="",H160&lt;=0),"",MAX(0,TODAY()-F160))</f>
        <v/>
      </c>
      <c r="J160" s="9">
        <f>IF(D160="","",IF(H160&lt;=0,"Cobrado",IF(I160=0,"Por vencer",IF(I160&lt;=30,"Vencido 1-30",IF(I160&lt;=60,"Vencido 31-60",IF(I160&lt;=90,"Vencido 61-90","Vencido +90"))))))</f>
        <v/>
      </c>
      <c r="K160" s="7" t="n"/>
    </row>
    <row r="161">
      <c r="A161" s="23" t="n"/>
      <c r="B161" s="7" t="n"/>
      <c r="C161" s="7" t="n"/>
      <c r="D161" s="24" t="n"/>
      <c r="E161" s="25" t="n"/>
      <c r="F161" s="26">
        <f>IF(A161="","",A161+E161)</f>
        <v/>
      </c>
      <c r="G161" s="24" t="n"/>
      <c r="H161" s="27">
        <f>IF(D161="","",D161-G161)</f>
        <v/>
      </c>
      <c r="I161" s="28">
        <f>IF(OR(D161="",H161&lt;=0),"",MAX(0,TODAY()-F161))</f>
        <v/>
      </c>
      <c r="J161" s="9">
        <f>IF(D161="","",IF(H161&lt;=0,"Cobrado",IF(I161=0,"Por vencer",IF(I161&lt;=30,"Vencido 1-30",IF(I161&lt;=60,"Vencido 31-60",IF(I161&lt;=90,"Vencido 61-90","Vencido +90"))))))</f>
        <v/>
      </c>
      <c r="K161" s="7" t="n"/>
    </row>
    <row r="162">
      <c r="A162" s="23" t="n"/>
      <c r="B162" s="7" t="n"/>
      <c r="C162" s="7" t="n"/>
      <c r="D162" s="24" t="n"/>
      <c r="E162" s="25" t="n"/>
      <c r="F162" s="26">
        <f>IF(A162="","",A162+E162)</f>
        <v/>
      </c>
      <c r="G162" s="24" t="n"/>
      <c r="H162" s="27">
        <f>IF(D162="","",D162-G162)</f>
        <v/>
      </c>
      <c r="I162" s="28">
        <f>IF(OR(D162="",H162&lt;=0),"",MAX(0,TODAY()-F162))</f>
        <v/>
      </c>
      <c r="J162" s="9">
        <f>IF(D162="","",IF(H162&lt;=0,"Cobrado",IF(I162=0,"Por vencer",IF(I162&lt;=30,"Vencido 1-30",IF(I162&lt;=60,"Vencido 31-60",IF(I162&lt;=90,"Vencido 61-90","Vencido +90"))))))</f>
        <v/>
      </c>
      <c r="K162" s="7" t="n"/>
    </row>
    <row r="163">
      <c r="A163" s="23" t="n"/>
      <c r="B163" s="7" t="n"/>
      <c r="C163" s="7" t="n"/>
      <c r="D163" s="24" t="n"/>
      <c r="E163" s="25" t="n"/>
      <c r="F163" s="26">
        <f>IF(A163="","",A163+E163)</f>
        <v/>
      </c>
      <c r="G163" s="24" t="n"/>
      <c r="H163" s="27">
        <f>IF(D163="","",D163-G163)</f>
        <v/>
      </c>
      <c r="I163" s="28">
        <f>IF(OR(D163="",H163&lt;=0),"",MAX(0,TODAY()-F163))</f>
        <v/>
      </c>
      <c r="J163" s="9">
        <f>IF(D163="","",IF(H163&lt;=0,"Cobrado",IF(I163=0,"Por vencer",IF(I163&lt;=30,"Vencido 1-30",IF(I163&lt;=60,"Vencido 31-60",IF(I163&lt;=90,"Vencido 61-90","Vencido +90"))))))</f>
        <v/>
      </c>
      <c r="K163" s="7" t="n"/>
    </row>
    <row r="164">
      <c r="A164" s="23" t="n"/>
      <c r="B164" s="7" t="n"/>
      <c r="C164" s="7" t="n"/>
      <c r="D164" s="24" t="n"/>
      <c r="E164" s="25" t="n"/>
      <c r="F164" s="26">
        <f>IF(A164="","",A164+E164)</f>
        <v/>
      </c>
      <c r="G164" s="24" t="n"/>
      <c r="H164" s="27">
        <f>IF(D164="","",D164-G164)</f>
        <v/>
      </c>
      <c r="I164" s="28">
        <f>IF(OR(D164="",H164&lt;=0),"",MAX(0,TODAY()-F164))</f>
        <v/>
      </c>
      <c r="J164" s="9">
        <f>IF(D164="","",IF(H164&lt;=0,"Cobrado",IF(I164=0,"Por vencer",IF(I164&lt;=30,"Vencido 1-30",IF(I164&lt;=60,"Vencido 31-60",IF(I164&lt;=90,"Vencido 61-90","Vencido +90"))))))</f>
        <v/>
      </c>
      <c r="K164" s="7" t="n"/>
    </row>
    <row r="165">
      <c r="A165" s="23" t="n"/>
      <c r="B165" s="7" t="n"/>
      <c r="C165" s="7" t="n"/>
      <c r="D165" s="24" t="n"/>
      <c r="E165" s="25" t="n"/>
      <c r="F165" s="26">
        <f>IF(A165="","",A165+E165)</f>
        <v/>
      </c>
      <c r="G165" s="24" t="n"/>
      <c r="H165" s="27">
        <f>IF(D165="","",D165-G165)</f>
        <v/>
      </c>
      <c r="I165" s="28">
        <f>IF(OR(D165="",H165&lt;=0),"",MAX(0,TODAY()-F165))</f>
        <v/>
      </c>
      <c r="J165" s="9">
        <f>IF(D165="","",IF(H165&lt;=0,"Cobrado",IF(I165=0,"Por vencer",IF(I165&lt;=30,"Vencido 1-30",IF(I165&lt;=60,"Vencido 31-60",IF(I165&lt;=90,"Vencido 61-90","Vencido +90"))))))</f>
        <v/>
      </c>
      <c r="K165" s="7" t="n"/>
    </row>
    <row r="166">
      <c r="A166" s="23" t="n"/>
      <c r="B166" s="7" t="n"/>
      <c r="C166" s="7" t="n"/>
      <c r="D166" s="24" t="n"/>
      <c r="E166" s="25" t="n"/>
      <c r="F166" s="26">
        <f>IF(A166="","",A166+E166)</f>
        <v/>
      </c>
      <c r="G166" s="24" t="n"/>
      <c r="H166" s="27">
        <f>IF(D166="","",D166-G166)</f>
        <v/>
      </c>
      <c r="I166" s="28">
        <f>IF(OR(D166="",H166&lt;=0),"",MAX(0,TODAY()-F166))</f>
        <v/>
      </c>
      <c r="J166" s="9">
        <f>IF(D166="","",IF(H166&lt;=0,"Cobrado",IF(I166=0,"Por vencer",IF(I166&lt;=30,"Vencido 1-30",IF(I166&lt;=60,"Vencido 31-60",IF(I166&lt;=90,"Vencido 61-90","Vencido +90"))))))</f>
        <v/>
      </c>
      <c r="K166" s="7" t="n"/>
    </row>
    <row r="167">
      <c r="A167" s="23" t="n"/>
      <c r="B167" s="7" t="n"/>
      <c r="C167" s="7" t="n"/>
      <c r="D167" s="24" t="n"/>
      <c r="E167" s="25" t="n"/>
      <c r="F167" s="26">
        <f>IF(A167="","",A167+E167)</f>
        <v/>
      </c>
      <c r="G167" s="24" t="n"/>
      <c r="H167" s="27">
        <f>IF(D167="","",D167-G167)</f>
        <v/>
      </c>
      <c r="I167" s="28">
        <f>IF(OR(D167="",H167&lt;=0),"",MAX(0,TODAY()-F167))</f>
        <v/>
      </c>
      <c r="J167" s="9">
        <f>IF(D167="","",IF(H167&lt;=0,"Cobrado",IF(I167=0,"Por vencer",IF(I167&lt;=30,"Vencido 1-30",IF(I167&lt;=60,"Vencido 31-60",IF(I167&lt;=90,"Vencido 61-90","Vencido +90"))))))</f>
        <v/>
      </c>
      <c r="K167" s="7" t="n"/>
    </row>
    <row r="168">
      <c r="A168" s="23" t="n"/>
      <c r="B168" s="7" t="n"/>
      <c r="C168" s="7" t="n"/>
      <c r="D168" s="24" t="n"/>
      <c r="E168" s="25" t="n"/>
      <c r="F168" s="26">
        <f>IF(A168="","",A168+E168)</f>
        <v/>
      </c>
      <c r="G168" s="24" t="n"/>
      <c r="H168" s="27">
        <f>IF(D168="","",D168-G168)</f>
        <v/>
      </c>
      <c r="I168" s="28">
        <f>IF(OR(D168="",H168&lt;=0),"",MAX(0,TODAY()-F168))</f>
        <v/>
      </c>
      <c r="J168" s="9">
        <f>IF(D168="","",IF(H168&lt;=0,"Cobrado",IF(I168=0,"Por vencer",IF(I168&lt;=30,"Vencido 1-30",IF(I168&lt;=60,"Vencido 31-60",IF(I168&lt;=90,"Vencido 61-90","Vencido +90"))))))</f>
        <v/>
      </c>
      <c r="K168" s="7" t="n"/>
    </row>
    <row r="169">
      <c r="A169" s="23" t="n"/>
      <c r="B169" s="7" t="n"/>
      <c r="C169" s="7" t="n"/>
      <c r="D169" s="24" t="n"/>
      <c r="E169" s="25" t="n"/>
      <c r="F169" s="26">
        <f>IF(A169="","",A169+E169)</f>
        <v/>
      </c>
      <c r="G169" s="24" t="n"/>
      <c r="H169" s="27">
        <f>IF(D169="","",D169-G169)</f>
        <v/>
      </c>
      <c r="I169" s="28">
        <f>IF(OR(D169="",H169&lt;=0),"",MAX(0,TODAY()-F169))</f>
        <v/>
      </c>
      <c r="J169" s="9">
        <f>IF(D169="","",IF(H169&lt;=0,"Cobrado",IF(I169=0,"Por vencer",IF(I169&lt;=30,"Vencido 1-30",IF(I169&lt;=60,"Vencido 31-60",IF(I169&lt;=90,"Vencido 61-90","Vencido +90"))))))</f>
        <v/>
      </c>
      <c r="K169" s="7" t="n"/>
    </row>
    <row r="170">
      <c r="A170" s="23" t="n"/>
      <c r="B170" s="7" t="n"/>
      <c r="C170" s="7" t="n"/>
      <c r="D170" s="24" t="n"/>
      <c r="E170" s="25" t="n"/>
      <c r="F170" s="26">
        <f>IF(A170="","",A170+E170)</f>
        <v/>
      </c>
      <c r="G170" s="24" t="n"/>
      <c r="H170" s="27">
        <f>IF(D170="","",D170-G170)</f>
        <v/>
      </c>
      <c r="I170" s="28">
        <f>IF(OR(D170="",H170&lt;=0),"",MAX(0,TODAY()-F170))</f>
        <v/>
      </c>
      <c r="J170" s="9">
        <f>IF(D170="","",IF(H170&lt;=0,"Cobrado",IF(I170=0,"Por vencer",IF(I170&lt;=30,"Vencido 1-30",IF(I170&lt;=60,"Vencido 31-60",IF(I170&lt;=90,"Vencido 61-90","Vencido +90"))))))</f>
        <v/>
      </c>
      <c r="K170" s="7" t="n"/>
    </row>
    <row r="171">
      <c r="A171" s="23" t="n"/>
      <c r="B171" s="7" t="n"/>
      <c r="C171" s="7" t="n"/>
      <c r="D171" s="24" t="n"/>
      <c r="E171" s="25" t="n"/>
      <c r="F171" s="26">
        <f>IF(A171="","",A171+E171)</f>
        <v/>
      </c>
      <c r="G171" s="24" t="n"/>
      <c r="H171" s="27">
        <f>IF(D171="","",D171-G171)</f>
        <v/>
      </c>
      <c r="I171" s="28">
        <f>IF(OR(D171="",H171&lt;=0),"",MAX(0,TODAY()-F171))</f>
        <v/>
      </c>
      <c r="J171" s="9">
        <f>IF(D171="","",IF(H171&lt;=0,"Cobrado",IF(I171=0,"Por vencer",IF(I171&lt;=30,"Vencido 1-30",IF(I171&lt;=60,"Vencido 31-60",IF(I171&lt;=90,"Vencido 61-90","Vencido +90"))))))</f>
        <v/>
      </c>
      <c r="K171" s="7" t="n"/>
    </row>
    <row r="172">
      <c r="A172" s="23" t="n"/>
      <c r="B172" s="7" t="n"/>
      <c r="C172" s="7" t="n"/>
      <c r="D172" s="24" t="n"/>
      <c r="E172" s="25" t="n"/>
      <c r="F172" s="26">
        <f>IF(A172="","",A172+E172)</f>
        <v/>
      </c>
      <c r="G172" s="24" t="n"/>
      <c r="H172" s="27">
        <f>IF(D172="","",D172-G172)</f>
        <v/>
      </c>
      <c r="I172" s="28">
        <f>IF(OR(D172="",H172&lt;=0),"",MAX(0,TODAY()-F172))</f>
        <v/>
      </c>
      <c r="J172" s="9">
        <f>IF(D172="","",IF(H172&lt;=0,"Cobrado",IF(I172=0,"Por vencer",IF(I172&lt;=30,"Vencido 1-30",IF(I172&lt;=60,"Vencido 31-60",IF(I172&lt;=90,"Vencido 61-90","Vencido +90"))))))</f>
        <v/>
      </c>
      <c r="K172" s="7" t="n"/>
    </row>
    <row r="173">
      <c r="A173" s="23" t="n"/>
      <c r="B173" s="7" t="n"/>
      <c r="C173" s="7" t="n"/>
      <c r="D173" s="24" t="n"/>
      <c r="E173" s="25" t="n"/>
      <c r="F173" s="26">
        <f>IF(A173="","",A173+E173)</f>
        <v/>
      </c>
      <c r="G173" s="24" t="n"/>
      <c r="H173" s="27">
        <f>IF(D173="","",D173-G173)</f>
        <v/>
      </c>
      <c r="I173" s="28">
        <f>IF(OR(D173="",H173&lt;=0),"",MAX(0,TODAY()-F173))</f>
        <v/>
      </c>
      <c r="J173" s="9">
        <f>IF(D173="","",IF(H173&lt;=0,"Cobrado",IF(I173=0,"Por vencer",IF(I173&lt;=30,"Vencido 1-30",IF(I173&lt;=60,"Vencido 31-60",IF(I173&lt;=90,"Vencido 61-90","Vencido +90"))))))</f>
        <v/>
      </c>
      <c r="K173" s="7" t="n"/>
    </row>
    <row r="174">
      <c r="A174" s="23" t="n"/>
      <c r="B174" s="7" t="n"/>
      <c r="C174" s="7" t="n"/>
      <c r="D174" s="24" t="n"/>
      <c r="E174" s="25" t="n"/>
      <c r="F174" s="26">
        <f>IF(A174="","",A174+E174)</f>
        <v/>
      </c>
      <c r="G174" s="24" t="n"/>
      <c r="H174" s="27">
        <f>IF(D174="","",D174-G174)</f>
        <v/>
      </c>
      <c r="I174" s="28">
        <f>IF(OR(D174="",H174&lt;=0),"",MAX(0,TODAY()-F174))</f>
        <v/>
      </c>
      <c r="J174" s="9">
        <f>IF(D174="","",IF(H174&lt;=0,"Cobrado",IF(I174=0,"Por vencer",IF(I174&lt;=30,"Vencido 1-30",IF(I174&lt;=60,"Vencido 31-60",IF(I174&lt;=90,"Vencido 61-90","Vencido +90"))))))</f>
        <v/>
      </c>
      <c r="K174" s="7" t="n"/>
    </row>
    <row r="175">
      <c r="A175" s="23" t="n"/>
      <c r="B175" s="7" t="n"/>
      <c r="C175" s="7" t="n"/>
      <c r="D175" s="24" t="n"/>
      <c r="E175" s="25" t="n"/>
      <c r="F175" s="26">
        <f>IF(A175="","",A175+E175)</f>
        <v/>
      </c>
      <c r="G175" s="24" t="n"/>
      <c r="H175" s="27">
        <f>IF(D175="","",D175-G175)</f>
        <v/>
      </c>
      <c r="I175" s="28">
        <f>IF(OR(D175="",H175&lt;=0),"",MAX(0,TODAY()-F175))</f>
        <v/>
      </c>
      <c r="J175" s="9">
        <f>IF(D175="","",IF(H175&lt;=0,"Cobrado",IF(I175=0,"Por vencer",IF(I175&lt;=30,"Vencido 1-30",IF(I175&lt;=60,"Vencido 31-60",IF(I175&lt;=90,"Vencido 61-90","Vencido +90"))))))</f>
        <v/>
      </c>
      <c r="K175" s="7" t="n"/>
    </row>
    <row r="176">
      <c r="A176" s="23" t="n"/>
      <c r="B176" s="7" t="n"/>
      <c r="C176" s="7" t="n"/>
      <c r="D176" s="24" t="n"/>
      <c r="E176" s="25" t="n"/>
      <c r="F176" s="26">
        <f>IF(A176="","",A176+E176)</f>
        <v/>
      </c>
      <c r="G176" s="24" t="n"/>
      <c r="H176" s="27">
        <f>IF(D176="","",D176-G176)</f>
        <v/>
      </c>
      <c r="I176" s="28">
        <f>IF(OR(D176="",H176&lt;=0),"",MAX(0,TODAY()-F176))</f>
        <v/>
      </c>
      <c r="J176" s="9">
        <f>IF(D176="","",IF(H176&lt;=0,"Cobrado",IF(I176=0,"Por vencer",IF(I176&lt;=30,"Vencido 1-30",IF(I176&lt;=60,"Vencido 31-60",IF(I176&lt;=90,"Vencido 61-90","Vencido +90"))))))</f>
        <v/>
      </c>
      <c r="K176" s="7" t="n"/>
    </row>
    <row r="177">
      <c r="A177" s="23" t="n"/>
      <c r="B177" s="7" t="n"/>
      <c r="C177" s="7" t="n"/>
      <c r="D177" s="24" t="n"/>
      <c r="E177" s="25" t="n"/>
      <c r="F177" s="26">
        <f>IF(A177="","",A177+E177)</f>
        <v/>
      </c>
      <c r="G177" s="24" t="n"/>
      <c r="H177" s="27">
        <f>IF(D177="","",D177-G177)</f>
        <v/>
      </c>
      <c r="I177" s="28">
        <f>IF(OR(D177="",H177&lt;=0),"",MAX(0,TODAY()-F177))</f>
        <v/>
      </c>
      <c r="J177" s="9">
        <f>IF(D177="","",IF(H177&lt;=0,"Cobrado",IF(I177=0,"Por vencer",IF(I177&lt;=30,"Vencido 1-30",IF(I177&lt;=60,"Vencido 31-60",IF(I177&lt;=90,"Vencido 61-90","Vencido +90"))))))</f>
        <v/>
      </c>
      <c r="K177" s="7" t="n"/>
    </row>
    <row r="178">
      <c r="A178" s="23" t="n"/>
      <c r="B178" s="7" t="n"/>
      <c r="C178" s="7" t="n"/>
      <c r="D178" s="24" t="n"/>
      <c r="E178" s="25" t="n"/>
      <c r="F178" s="26">
        <f>IF(A178="","",A178+E178)</f>
        <v/>
      </c>
      <c r="G178" s="24" t="n"/>
      <c r="H178" s="27">
        <f>IF(D178="","",D178-G178)</f>
        <v/>
      </c>
      <c r="I178" s="28">
        <f>IF(OR(D178="",H178&lt;=0),"",MAX(0,TODAY()-F178))</f>
        <v/>
      </c>
      <c r="J178" s="9">
        <f>IF(D178="","",IF(H178&lt;=0,"Cobrado",IF(I178=0,"Por vencer",IF(I178&lt;=30,"Vencido 1-30",IF(I178&lt;=60,"Vencido 31-60",IF(I178&lt;=90,"Vencido 61-90","Vencido +90"))))))</f>
        <v/>
      </c>
      <c r="K178" s="7" t="n"/>
    </row>
    <row r="179">
      <c r="A179" s="23" t="n"/>
      <c r="B179" s="7" t="n"/>
      <c r="C179" s="7" t="n"/>
      <c r="D179" s="24" t="n"/>
      <c r="E179" s="25" t="n"/>
      <c r="F179" s="26">
        <f>IF(A179="","",A179+E179)</f>
        <v/>
      </c>
      <c r="G179" s="24" t="n"/>
      <c r="H179" s="27">
        <f>IF(D179="","",D179-G179)</f>
        <v/>
      </c>
      <c r="I179" s="28">
        <f>IF(OR(D179="",H179&lt;=0),"",MAX(0,TODAY()-F179))</f>
        <v/>
      </c>
      <c r="J179" s="9">
        <f>IF(D179="","",IF(H179&lt;=0,"Cobrado",IF(I179=0,"Por vencer",IF(I179&lt;=30,"Vencido 1-30",IF(I179&lt;=60,"Vencido 31-60",IF(I179&lt;=90,"Vencido 61-90","Vencido +90"))))))</f>
        <v/>
      </c>
      <c r="K179" s="7" t="n"/>
    </row>
    <row r="180">
      <c r="A180" s="23" t="n"/>
      <c r="B180" s="7" t="n"/>
      <c r="C180" s="7" t="n"/>
      <c r="D180" s="24" t="n"/>
      <c r="E180" s="25" t="n"/>
      <c r="F180" s="26">
        <f>IF(A180="","",A180+E180)</f>
        <v/>
      </c>
      <c r="G180" s="24" t="n"/>
      <c r="H180" s="27">
        <f>IF(D180="","",D180-G180)</f>
        <v/>
      </c>
      <c r="I180" s="28">
        <f>IF(OR(D180="",H180&lt;=0),"",MAX(0,TODAY()-F180))</f>
        <v/>
      </c>
      <c r="J180" s="9">
        <f>IF(D180="","",IF(H180&lt;=0,"Cobrado",IF(I180=0,"Por vencer",IF(I180&lt;=30,"Vencido 1-30",IF(I180&lt;=60,"Vencido 31-60",IF(I180&lt;=90,"Vencido 61-90","Vencido +90"))))))</f>
        <v/>
      </c>
      <c r="K180" s="7" t="n"/>
    </row>
    <row r="181">
      <c r="A181" s="23" t="n"/>
      <c r="B181" s="7" t="n"/>
      <c r="C181" s="7" t="n"/>
      <c r="D181" s="24" t="n"/>
      <c r="E181" s="25" t="n"/>
      <c r="F181" s="26">
        <f>IF(A181="","",A181+E181)</f>
        <v/>
      </c>
      <c r="G181" s="24" t="n"/>
      <c r="H181" s="27">
        <f>IF(D181="","",D181-G181)</f>
        <v/>
      </c>
      <c r="I181" s="28">
        <f>IF(OR(D181="",H181&lt;=0),"",MAX(0,TODAY()-F181))</f>
        <v/>
      </c>
      <c r="J181" s="9">
        <f>IF(D181="","",IF(H181&lt;=0,"Cobrado",IF(I181=0,"Por vencer",IF(I181&lt;=30,"Vencido 1-30",IF(I181&lt;=60,"Vencido 31-60",IF(I181&lt;=90,"Vencido 61-90","Vencido +90"))))))</f>
        <v/>
      </c>
      <c r="K181" s="7" t="n"/>
    </row>
    <row r="182">
      <c r="A182" s="23" t="n"/>
      <c r="B182" s="7" t="n"/>
      <c r="C182" s="7" t="n"/>
      <c r="D182" s="24" t="n"/>
      <c r="E182" s="25" t="n"/>
      <c r="F182" s="26">
        <f>IF(A182="","",A182+E182)</f>
        <v/>
      </c>
      <c r="G182" s="24" t="n"/>
      <c r="H182" s="27">
        <f>IF(D182="","",D182-G182)</f>
        <v/>
      </c>
      <c r="I182" s="28">
        <f>IF(OR(D182="",H182&lt;=0),"",MAX(0,TODAY()-F182))</f>
        <v/>
      </c>
      <c r="J182" s="9">
        <f>IF(D182="","",IF(H182&lt;=0,"Cobrado",IF(I182=0,"Por vencer",IF(I182&lt;=30,"Vencido 1-30",IF(I182&lt;=60,"Vencido 31-60",IF(I182&lt;=90,"Vencido 61-90","Vencido +90"))))))</f>
        <v/>
      </c>
      <c r="K182" s="7" t="n"/>
    </row>
    <row r="183">
      <c r="A183" s="23" t="n"/>
      <c r="B183" s="7" t="n"/>
      <c r="C183" s="7" t="n"/>
      <c r="D183" s="24" t="n"/>
      <c r="E183" s="25" t="n"/>
      <c r="F183" s="26">
        <f>IF(A183="","",A183+E183)</f>
        <v/>
      </c>
      <c r="G183" s="24" t="n"/>
      <c r="H183" s="27">
        <f>IF(D183="","",D183-G183)</f>
        <v/>
      </c>
      <c r="I183" s="28">
        <f>IF(OR(D183="",H183&lt;=0),"",MAX(0,TODAY()-F183))</f>
        <v/>
      </c>
      <c r="J183" s="9">
        <f>IF(D183="","",IF(H183&lt;=0,"Cobrado",IF(I183=0,"Por vencer",IF(I183&lt;=30,"Vencido 1-30",IF(I183&lt;=60,"Vencido 31-60",IF(I183&lt;=90,"Vencido 61-90","Vencido +90"))))))</f>
        <v/>
      </c>
      <c r="K183" s="7" t="n"/>
    </row>
    <row r="184">
      <c r="A184" s="23" t="n"/>
      <c r="B184" s="7" t="n"/>
      <c r="C184" s="7" t="n"/>
      <c r="D184" s="24" t="n"/>
      <c r="E184" s="25" t="n"/>
      <c r="F184" s="26">
        <f>IF(A184="","",A184+E184)</f>
        <v/>
      </c>
      <c r="G184" s="24" t="n"/>
      <c r="H184" s="27">
        <f>IF(D184="","",D184-G184)</f>
        <v/>
      </c>
      <c r="I184" s="28">
        <f>IF(OR(D184="",H184&lt;=0),"",MAX(0,TODAY()-F184))</f>
        <v/>
      </c>
      <c r="J184" s="9">
        <f>IF(D184="","",IF(H184&lt;=0,"Cobrado",IF(I184=0,"Por vencer",IF(I184&lt;=30,"Vencido 1-30",IF(I184&lt;=60,"Vencido 31-60",IF(I184&lt;=90,"Vencido 61-90","Vencido +90"))))))</f>
        <v/>
      </c>
      <c r="K184" s="7" t="n"/>
    </row>
    <row r="185">
      <c r="A185" s="23" t="n"/>
      <c r="B185" s="7" t="n"/>
      <c r="C185" s="7" t="n"/>
      <c r="D185" s="24" t="n"/>
      <c r="E185" s="25" t="n"/>
      <c r="F185" s="26">
        <f>IF(A185="","",A185+E185)</f>
        <v/>
      </c>
      <c r="G185" s="24" t="n"/>
      <c r="H185" s="27">
        <f>IF(D185="","",D185-G185)</f>
        <v/>
      </c>
      <c r="I185" s="28">
        <f>IF(OR(D185="",H185&lt;=0),"",MAX(0,TODAY()-F185))</f>
        <v/>
      </c>
      <c r="J185" s="9">
        <f>IF(D185="","",IF(H185&lt;=0,"Cobrado",IF(I185=0,"Por vencer",IF(I185&lt;=30,"Vencido 1-30",IF(I185&lt;=60,"Vencido 31-60",IF(I185&lt;=90,"Vencido 61-90","Vencido +90"))))))</f>
        <v/>
      </c>
      <c r="K185" s="7" t="n"/>
    </row>
    <row r="186">
      <c r="A186" s="23" t="n"/>
      <c r="B186" s="7" t="n"/>
      <c r="C186" s="7" t="n"/>
      <c r="D186" s="24" t="n"/>
      <c r="E186" s="25" t="n"/>
      <c r="F186" s="26">
        <f>IF(A186="","",A186+E186)</f>
        <v/>
      </c>
      <c r="G186" s="24" t="n"/>
      <c r="H186" s="27">
        <f>IF(D186="","",D186-G186)</f>
        <v/>
      </c>
      <c r="I186" s="28">
        <f>IF(OR(D186="",H186&lt;=0),"",MAX(0,TODAY()-F186))</f>
        <v/>
      </c>
      <c r="J186" s="9">
        <f>IF(D186="","",IF(H186&lt;=0,"Cobrado",IF(I186=0,"Por vencer",IF(I186&lt;=30,"Vencido 1-30",IF(I186&lt;=60,"Vencido 31-60",IF(I186&lt;=90,"Vencido 61-90","Vencido +90"))))))</f>
        <v/>
      </c>
      <c r="K186" s="7" t="n"/>
    </row>
    <row r="187">
      <c r="A187" s="23" t="n"/>
      <c r="B187" s="7" t="n"/>
      <c r="C187" s="7" t="n"/>
      <c r="D187" s="24" t="n"/>
      <c r="E187" s="25" t="n"/>
      <c r="F187" s="26">
        <f>IF(A187="","",A187+E187)</f>
        <v/>
      </c>
      <c r="G187" s="24" t="n"/>
      <c r="H187" s="27">
        <f>IF(D187="","",D187-G187)</f>
        <v/>
      </c>
      <c r="I187" s="28">
        <f>IF(OR(D187="",H187&lt;=0),"",MAX(0,TODAY()-F187))</f>
        <v/>
      </c>
      <c r="J187" s="9">
        <f>IF(D187="","",IF(H187&lt;=0,"Cobrado",IF(I187=0,"Por vencer",IF(I187&lt;=30,"Vencido 1-30",IF(I187&lt;=60,"Vencido 31-60",IF(I187&lt;=90,"Vencido 61-90","Vencido +90"))))))</f>
        <v/>
      </c>
      <c r="K187" s="7" t="n"/>
    </row>
    <row r="188">
      <c r="A188" s="23" t="n"/>
      <c r="B188" s="7" t="n"/>
      <c r="C188" s="7" t="n"/>
      <c r="D188" s="24" t="n"/>
      <c r="E188" s="25" t="n"/>
      <c r="F188" s="26">
        <f>IF(A188="","",A188+E188)</f>
        <v/>
      </c>
      <c r="G188" s="24" t="n"/>
      <c r="H188" s="27">
        <f>IF(D188="","",D188-G188)</f>
        <v/>
      </c>
      <c r="I188" s="28">
        <f>IF(OR(D188="",H188&lt;=0),"",MAX(0,TODAY()-F188))</f>
        <v/>
      </c>
      <c r="J188" s="9">
        <f>IF(D188="","",IF(H188&lt;=0,"Cobrado",IF(I188=0,"Por vencer",IF(I188&lt;=30,"Vencido 1-30",IF(I188&lt;=60,"Vencido 31-60",IF(I188&lt;=90,"Vencido 61-90","Vencido +90"))))))</f>
        <v/>
      </c>
      <c r="K188" s="7" t="n"/>
    </row>
    <row r="189">
      <c r="A189" s="23" t="n"/>
      <c r="B189" s="7" t="n"/>
      <c r="C189" s="7" t="n"/>
      <c r="D189" s="24" t="n"/>
      <c r="E189" s="25" t="n"/>
      <c r="F189" s="26">
        <f>IF(A189="","",A189+E189)</f>
        <v/>
      </c>
      <c r="G189" s="24" t="n"/>
      <c r="H189" s="27">
        <f>IF(D189="","",D189-G189)</f>
        <v/>
      </c>
      <c r="I189" s="28">
        <f>IF(OR(D189="",H189&lt;=0),"",MAX(0,TODAY()-F189))</f>
        <v/>
      </c>
      <c r="J189" s="9">
        <f>IF(D189="","",IF(H189&lt;=0,"Cobrado",IF(I189=0,"Por vencer",IF(I189&lt;=30,"Vencido 1-30",IF(I189&lt;=60,"Vencido 31-60",IF(I189&lt;=90,"Vencido 61-90","Vencido +90"))))))</f>
        <v/>
      </c>
      <c r="K189" s="7" t="n"/>
    </row>
    <row r="190">
      <c r="A190" s="23" t="n"/>
      <c r="B190" s="7" t="n"/>
      <c r="C190" s="7" t="n"/>
      <c r="D190" s="24" t="n"/>
      <c r="E190" s="25" t="n"/>
      <c r="F190" s="26">
        <f>IF(A190="","",A190+E190)</f>
        <v/>
      </c>
      <c r="G190" s="24" t="n"/>
      <c r="H190" s="27">
        <f>IF(D190="","",D190-G190)</f>
        <v/>
      </c>
      <c r="I190" s="28">
        <f>IF(OR(D190="",H190&lt;=0),"",MAX(0,TODAY()-F190))</f>
        <v/>
      </c>
      <c r="J190" s="9">
        <f>IF(D190="","",IF(H190&lt;=0,"Cobrado",IF(I190=0,"Por vencer",IF(I190&lt;=30,"Vencido 1-30",IF(I190&lt;=60,"Vencido 31-60",IF(I190&lt;=90,"Vencido 61-90","Vencido +90"))))))</f>
        <v/>
      </c>
      <c r="K190" s="7" t="n"/>
    </row>
    <row r="191">
      <c r="A191" s="23" t="n"/>
      <c r="B191" s="7" t="n"/>
      <c r="C191" s="7" t="n"/>
      <c r="D191" s="24" t="n"/>
      <c r="E191" s="25" t="n"/>
      <c r="F191" s="26">
        <f>IF(A191="","",A191+E191)</f>
        <v/>
      </c>
      <c r="G191" s="24" t="n"/>
      <c r="H191" s="27">
        <f>IF(D191="","",D191-G191)</f>
        <v/>
      </c>
      <c r="I191" s="28">
        <f>IF(OR(D191="",H191&lt;=0),"",MAX(0,TODAY()-F191))</f>
        <v/>
      </c>
      <c r="J191" s="9">
        <f>IF(D191="","",IF(H191&lt;=0,"Cobrado",IF(I191=0,"Por vencer",IF(I191&lt;=30,"Vencido 1-30",IF(I191&lt;=60,"Vencido 31-60",IF(I191&lt;=90,"Vencido 61-90","Vencido +90"))))))</f>
        <v/>
      </c>
      <c r="K191" s="7" t="n"/>
    </row>
    <row r="192">
      <c r="A192" s="23" t="n"/>
      <c r="B192" s="7" t="n"/>
      <c r="C192" s="7" t="n"/>
      <c r="D192" s="24" t="n"/>
      <c r="E192" s="25" t="n"/>
      <c r="F192" s="26">
        <f>IF(A192="","",A192+E192)</f>
        <v/>
      </c>
      <c r="G192" s="24" t="n"/>
      <c r="H192" s="27">
        <f>IF(D192="","",D192-G192)</f>
        <v/>
      </c>
      <c r="I192" s="28">
        <f>IF(OR(D192="",H192&lt;=0),"",MAX(0,TODAY()-F192))</f>
        <v/>
      </c>
      <c r="J192" s="9">
        <f>IF(D192="","",IF(H192&lt;=0,"Cobrado",IF(I192=0,"Por vencer",IF(I192&lt;=30,"Vencido 1-30",IF(I192&lt;=60,"Vencido 31-60",IF(I192&lt;=90,"Vencido 61-90","Vencido +90"))))))</f>
        <v/>
      </c>
      <c r="K192" s="7" t="n"/>
    </row>
    <row r="193">
      <c r="A193" s="23" t="n"/>
      <c r="B193" s="7" t="n"/>
      <c r="C193" s="7" t="n"/>
      <c r="D193" s="24" t="n"/>
      <c r="E193" s="25" t="n"/>
      <c r="F193" s="26">
        <f>IF(A193="","",A193+E193)</f>
        <v/>
      </c>
      <c r="G193" s="24" t="n"/>
      <c r="H193" s="27">
        <f>IF(D193="","",D193-G193)</f>
        <v/>
      </c>
      <c r="I193" s="28">
        <f>IF(OR(D193="",H193&lt;=0),"",MAX(0,TODAY()-F193))</f>
        <v/>
      </c>
      <c r="J193" s="9">
        <f>IF(D193="","",IF(H193&lt;=0,"Cobrado",IF(I193=0,"Por vencer",IF(I193&lt;=30,"Vencido 1-30",IF(I193&lt;=60,"Vencido 31-60",IF(I193&lt;=90,"Vencido 61-90","Vencido +90"))))))</f>
        <v/>
      </c>
      <c r="K193" s="7" t="n"/>
    </row>
    <row r="194">
      <c r="A194" s="23" t="n"/>
      <c r="B194" s="7" t="n"/>
      <c r="C194" s="7" t="n"/>
      <c r="D194" s="24" t="n"/>
      <c r="E194" s="25" t="n"/>
      <c r="F194" s="26">
        <f>IF(A194="","",A194+E194)</f>
        <v/>
      </c>
      <c r="G194" s="24" t="n"/>
      <c r="H194" s="27">
        <f>IF(D194="","",D194-G194)</f>
        <v/>
      </c>
      <c r="I194" s="28">
        <f>IF(OR(D194="",H194&lt;=0),"",MAX(0,TODAY()-F194))</f>
        <v/>
      </c>
      <c r="J194" s="9">
        <f>IF(D194="","",IF(H194&lt;=0,"Cobrado",IF(I194=0,"Por vencer",IF(I194&lt;=30,"Vencido 1-30",IF(I194&lt;=60,"Vencido 31-60",IF(I194&lt;=90,"Vencido 61-90","Vencido +90"))))))</f>
        <v/>
      </c>
      <c r="K194" s="7" t="n"/>
    </row>
    <row r="195">
      <c r="A195" s="23" t="n"/>
      <c r="B195" s="7" t="n"/>
      <c r="C195" s="7" t="n"/>
      <c r="D195" s="24" t="n"/>
      <c r="E195" s="25" t="n"/>
      <c r="F195" s="26">
        <f>IF(A195="","",A195+E195)</f>
        <v/>
      </c>
      <c r="G195" s="24" t="n"/>
      <c r="H195" s="27">
        <f>IF(D195="","",D195-G195)</f>
        <v/>
      </c>
      <c r="I195" s="28">
        <f>IF(OR(D195="",H195&lt;=0),"",MAX(0,TODAY()-F195))</f>
        <v/>
      </c>
      <c r="J195" s="9">
        <f>IF(D195="","",IF(H195&lt;=0,"Cobrado",IF(I195=0,"Por vencer",IF(I195&lt;=30,"Vencido 1-30",IF(I195&lt;=60,"Vencido 31-60",IF(I195&lt;=90,"Vencido 61-90","Vencido +90"))))))</f>
        <v/>
      </c>
      <c r="K195" s="7" t="n"/>
    </row>
    <row r="196">
      <c r="A196" s="23" t="n"/>
      <c r="B196" s="7" t="n"/>
      <c r="C196" s="7" t="n"/>
      <c r="D196" s="24" t="n"/>
      <c r="E196" s="25" t="n"/>
      <c r="F196" s="26">
        <f>IF(A196="","",A196+E196)</f>
        <v/>
      </c>
      <c r="G196" s="24" t="n"/>
      <c r="H196" s="27">
        <f>IF(D196="","",D196-G196)</f>
        <v/>
      </c>
      <c r="I196" s="28">
        <f>IF(OR(D196="",H196&lt;=0),"",MAX(0,TODAY()-F196))</f>
        <v/>
      </c>
      <c r="J196" s="9">
        <f>IF(D196="","",IF(H196&lt;=0,"Cobrado",IF(I196=0,"Por vencer",IF(I196&lt;=30,"Vencido 1-30",IF(I196&lt;=60,"Vencido 31-60",IF(I196&lt;=90,"Vencido 61-90","Vencido +90"))))))</f>
        <v/>
      </c>
      <c r="K196" s="7" t="n"/>
    </row>
    <row r="197">
      <c r="A197" s="23" t="n"/>
      <c r="B197" s="7" t="n"/>
      <c r="C197" s="7" t="n"/>
      <c r="D197" s="24" t="n"/>
      <c r="E197" s="25" t="n"/>
      <c r="F197" s="26">
        <f>IF(A197="","",A197+E197)</f>
        <v/>
      </c>
      <c r="G197" s="24" t="n"/>
      <c r="H197" s="27">
        <f>IF(D197="","",D197-G197)</f>
        <v/>
      </c>
      <c r="I197" s="28">
        <f>IF(OR(D197="",H197&lt;=0),"",MAX(0,TODAY()-F197))</f>
        <v/>
      </c>
      <c r="J197" s="9">
        <f>IF(D197="","",IF(H197&lt;=0,"Cobrado",IF(I197=0,"Por vencer",IF(I197&lt;=30,"Vencido 1-30",IF(I197&lt;=60,"Vencido 31-60",IF(I197&lt;=90,"Vencido 61-90","Vencido +90"))))))</f>
        <v/>
      </c>
      <c r="K197" s="7" t="n"/>
    </row>
    <row r="198">
      <c r="A198" s="23" t="n"/>
      <c r="B198" s="7" t="n"/>
      <c r="C198" s="7" t="n"/>
      <c r="D198" s="24" t="n"/>
      <c r="E198" s="25" t="n"/>
      <c r="F198" s="26">
        <f>IF(A198="","",A198+E198)</f>
        <v/>
      </c>
      <c r="G198" s="24" t="n"/>
      <c r="H198" s="27">
        <f>IF(D198="","",D198-G198)</f>
        <v/>
      </c>
      <c r="I198" s="28">
        <f>IF(OR(D198="",H198&lt;=0),"",MAX(0,TODAY()-F198))</f>
        <v/>
      </c>
      <c r="J198" s="9">
        <f>IF(D198="","",IF(H198&lt;=0,"Cobrado",IF(I198=0,"Por vencer",IF(I198&lt;=30,"Vencido 1-30",IF(I198&lt;=60,"Vencido 31-60",IF(I198&lt;=90,"Vencido 61-90","Vencido +90"))))))</f>
        <v/>
      </c>
      <c r="K198" s="7" t="n"/>
    </row>
    <row r="199">
      <c r="A199" s="23" t="n"/>
      <c r="B199" s="7" t="n"/>
      <c r="C199" s="7" t="n"/>
      <c r="D199" s="24" t="n"/>
      <c r="E199" s="25" t="n"/>
      <c r="F199" s="26">
        <f>IF(A199="","",A199+E199)</f>
        <v/>
      </c>
      <c r="G199" s="24" t="n"/>
      <c r="H199" s="27">
        <f>IF(D199="","",D199-G199)</f>
        <v/>
      </c>
      <c r="I199" s="28">
        <f>IF(OR(D199="",H199&lt;=0),"",MAX(0,TODAY()-F199))</f>
        <v/>
      </c>
      <c r="J199" s="9">
        <f>IF(D199="","",IF(H199&lt;=0,"Cobrado",IF(I199=0,"Por vencer",IF(I199&lt;=30,"Vencido 1-30",IF(I199&lt;=60,"Vencido 31-60",IF(I199&lt;=90,"Vencido 61-90","Vencido +90"))))))</f>
        <v/>
      </c>
      <c r="K199" s="7" t="n"/>
    </row>
    <row r="200">
      <c r="A200" s="23" t="n"/>
      <c r="B200" s="7" t="n"/>
      <c r="C200" s="7" t="n"/>
      <c r="D200" s="24" t="n"/>
      <c r="E200" s="25" t="n"/>
      <c r="F200" s="26">
        <f>IF(A200="","",A200+E200)</f>
        <v/>
      </c>
      <c r="G200" s="24" t="n"/>
      <c r="H200" s="27">
        <f>IF(D200="","",D200-G200)</f>
        <v/>
      </c>
      <c r="I200" s="28">
        <f>IF(OR(D200="",H200&lt;=0),"",MAX(0,TODAY()-F200))</f>
        <v/>
      </c>
      <c r="J200" s="9">
        <f>IF(D200="","",IF(H200&lt;=0,"Cobrado",IF(I200=0,"Por vencer",IF(I200&lt;=30,"Vencido 1-30",IF(I200&lt;=60,"Vencido 31-60",IF(I200&lt;=90,"Vencido 61-90","Vencido +90"))))))</f>
        <v/>
      </c>
      <c r="K200" s="7" t="n"/>
    </row>
    <row r="201">
      <c r="A201" s="23" t="n"/>
      <c r="B201" s="7" t="n"/>
      <c r="C201" s="7" t="n"/>
      <c r="D201" s="24" t="n"/>
      <c r="E201" s="25" t="n"/>
      <c r="F201" s="26">
        <f>IF(A201="","",A201+E201)</f>
        <v/>
      </c>
      <c r="G201" s="24" t="n"/>
      <c r="H201" s="27">
        <f>IF(D201="","",D201-G201)</f>
        <v/>
      </c>
      <c r="I201" s="28">
        <f>IF(OR(D201="",H201&lt;=0),"",MAX(0,TODAY()-F201))</f>
        <v/>
      </c>
      <c r="J201" s="9">
        <f>IF(D201="","",IF(H201&lt;=0,"Cobrado",IF(I201=0,"Por vencer",IF(I201&lt;=30,"Vencido 1-30",IF(I201&lt;=60,"Vencido 31-60",IF(I201&lt;=90,"Vencido 61-90","Vencido +90"))))))</f>
        <v/>
      </c>
      <c r="K201" s="7" t="n"/>
    </row>
    <row r="202">
      <c r="A202" s="23" t="n"/>
      <c r="B202" s="7" t="n"/>
      <c r="C202" s="7" t="n"/>
      <c r="D202" s="24" t="n"/>
      <c r="E202" s="25" t="n"/>
      <c r="F202" s="26">
        <f>IF(A202="","",A202+E202)</f>
        <v/>
      </c>
      <c r="G202" s="24" t="n"/>
      <c r="H202" s="27">
        <f>IF(D202="","",D202-G202)</f>
        <v/>
      </c>
      <c r="I202" s="28">
        <f>IF(OR(D202="",H202&lt;=0),"",MAX(0,TODAY()-F202))</f>
        <v/>
      </c>
      <c r="J202" s="9">
        <f>IF(D202="","",IF(H202&lt;=0,"Cobrado",IF(I202=0,"Por vencer",IF(I202&lt;=30,"Vencido 1-30",IF(I202&lt;=60,"Vencido 31-60",IF(I202&lt;=90,"Vencido 61-90","Vencido +90"))))))</f>
        <v/>
      </c>
      <c r="K202" s="7" t="n"/>
    </row>
    <row r="203">
      <c r="A203" s="23" t="n"/>
      <c r="B203" s="7" t="n"/>
      <c r="C203" s="7" t="n"/>
      <c r="D203" s="24" t="n"/>
      <c r="E203" s="25" t="n"/>
      <c r="F203" s="26">
        <f>IF(A203="","",A203+E203)</f>
        <v/>
      </c>
      <c r="G203" s="24" t="n"/>
      <c r="H203" s="27">
        <f>IF(D203="","",D203-G203)</f>
        <v/>
      </c>
      <c r="I203" s="28">
        <f>IF(OR(D203="",H203&lt;=0),"",MAX(0,TODAY()-F203))</f>
        <v/>
      </c>
      <c r="J203" s="9">
        <f>IF(D203="","",IF(H203&lt;=0,"Cobrado",IF(I203=0,"Por vencer",IF(I203&lt;=30,"Vencido 1-30",IF(I203&lt;=60,"Vencido 31-60",IF(I203&lt;=90,"Vencido 61-90","Vencido +90"))))))</f>
        <v/>
      </c>
      <c r="K203" s="7" t="n"/>
    </row>
    <row r="204">
      <c r="A204" s="23" t="n"/>
      <c r="B204" s="7" t="n"/>
      <c r="C204" s="7" t="n"/>
      <c r="D204" s="24" t="n"/>
      <c r="E204" s="25" t="n"/>
      <c r="F204" s="26">
        <f>IF(A204="","",A204+E204)</f>
        <v/>
      </c>
      <c r="G204" s="24" t="n"/>
      <c r="H204" s="27">
        <f>IF(D204="","",D204-G204)</f>
        <v/>
      </c>
      <c r="I204" s="28">
        <f>IF(OR(D204="",H204&lt;=0),"",MAX(0,TODAY()-F204))</f>
        <v/>
      </c>
      <c r="J204" s="9">
        <f>IF(D204="","",IF(H204&lt;=0,"Cobrado",IF(I204=0,"Por vencer",IF(I204&lt;=30,"Vencido 1-30",IF(I204&lt;=60,"Vencido 31-60",IF(I204&lt;=90,"Vencido 61-90","Vencido +90"))))))</f>
        <v/>
      </c>
      <c r="K204" s="7" t="n"/>
    </row>
    <row r="205">
      <c r="A205" s="23" t="n"/>
      <c r="B205" s="7" t="n"/>
      <c r="C205" s="7" t="n"/>
      <c r="D205" s="24" t="n"/>
      <c r="E205" s="25" t="n"/>
      <c r="F205" s="26">
        <f>IF(A205="","",A205+E205)</f>
        <v/>
      </c>
      <c r="G205" s="24" t="n"/>
      <c r="H205" s="27">
        <f>IF(D205="","",D205-G205)</f>
        <v/>
      </c>
      <c r="I205" s="28">
        <f>IF(OR(D205="",H205&lt;=0),"",MAX(0,TODAY()-F205))</f>
        <v/>
      </c>
      <c r="J205" s="9">
        <f>IF(D205="","",IF(H205&lt;=0,"Cobrado",IF(I205=0,"Por vencer",IF(I205&lt;=30,"Vencido 1-30",IF(I205&lt;=60,"Vencido 31-60",IF(I205&lt;=90,"Vencido 61-90","Vencido +90"))))))</f>
        <v/>
      </c>
      <c r="K205" s="7" t="n"/>
    </row>
    <row r="206">
      <c r="A206" s="23" t="n"/>
      <c r="B206" s="7" t="n"/>
      <c r="C206" s="7" t="n"/>
      <c r="D206" s="24" t="n"/>
      <c r="E206" s="25" t="n"/>
      <c r="F206" s="26">
        <f>IF(A206="","",A206+E206)</f>
        <v/>
      </c>
      <c r="G206" s="24" t="n"/>
      <c r="H206" s="27">
        <f>IF(D206="","",D206-G206)</f>
        <v/>
      </c>
      <c r="I206" s="28">
        <f>IF(OR(D206="",H206&lt;=0),"",MAX(0,TODAY()-F206))</f>
        <v/>
      </c>
      <c r="J206" s="9">
        <f>IF(D206="","",IF(H206&lt;=0,"Cobrado",IF(I206=0,"Por vencer",IF(I206&lt;=30,"Vencido 1-30",IF(I206&lt;=60,"Vencido 31-60",IF(I206&lt;=90,"Vencido 61-90","Vencido +90"))))))</f>
        <v/>
      </c>
      <c r="K206" s="7" t="n"/>
    </row>
    <row r="207">
      <c r="A207" s="23" t="n"/>
      <c r="B207" s="7" t="n"/>
      <c r="C207" s="7" t="n"/>
      <c r="D207" s="24" t="n"/>
      <c r="E207" s="25" t="n"/>
      <c r="F207" s="26">
        <f>IF(A207="","",A207+E207)</f>
        <v/>
      </c>
      <c r="G207" s="24" t="n"/>
      <c r="H207" s="27">
        <f>IF(D207="","",D207-G207)</f>
        <v/>
      </c>
      <c r="I207" s="28">
        <f>IF(OR(D207="",H207&lt;=0),"",MAX(0,TODAY()-F207))</f>
        <v/>
      </c>
      <c r="J207" s="9">
        <f>IF(D207="","",IF(H207&lt;=0,"Cobrado",IF(I207=0,"Por vencer",IF(I207&lt;=30,"Vencido 1-30",IF(I207&lt;=60,"Vencido 31-60",IF(I207&lt;=90,"Vencido 61-90","Vencido +90"))))))</f>
        <v/>
      </c>
      <c r="K207" s="7" t="n"/>
    </row>
    <row r="208">
      <c r="A208" s="23" t="n"/>
      <c r="B208" s="7" t="n"/>
      <c r="C208" s="7" t="n"/>
      <c r="D208" s="24" t="n"/>
      <c r="E208" s="25" t="n"/>
      <c r="F208" s="26">
        <f>IF(A208="","",A208+E208)</f>
        <v/>
      </c>
      <c r="G208" s="24" t="n"/>
      <c r="H208" s="27">
        <f>IF(D208="","",D208-G208)</f>
        <v/>
      </c>
      <c r="I208" s="28">
        <f>IF(OR(D208="",H208&lt;=0),"",MAX(0,TODAY()-F208))</f>
        <v/>
      </c>
      <c r="J208" s="9">
        <f>IF(D208="","",IF(H208&lt;=0,"Cobrado",IF(I208=0,"Por vencer",IF(I208&lt;=30,"Vencido 1-30",IF(I208&lt;=60,"Vencido 31-60",IF(I208&lt;=90,"Vencido 61-90","Vencido +90"))))))</f>
        <v/>
      </c>
      <c r="K208" s="7" t="n"/>
    </row>
    <row r="209">
      <c r="A209" s="23" t="n"/>
      <c r="B209" s="7" t="n"/>
      <c r="C209" s="7" t="n"/>
      <c r="D209" s="24" t="n"/>
      <c r="E209" s="25" t="n"/>
      <c r="F209" s="26">
        <f>IF(A209="","",A209+E209)</f>
        <v/>
      </c>
      <c r="G209" s="24" t="n"/>
      <c r="H209" s="27">
        <f>IF(D209="","",D209-G209)</f>
        <v/>
      </c>
      <c r="I209" s="28">
        <f>IF(OR(D209="",H209&lt;=0),"",MAX(0,TODAY()-F209))</f>
        <v/>
      </c>
      <c r="J209" s="9">
        <f>IF(D209="","",IF(H209&lt;=0,"Cobrado",IF(I209=0,"Por vencer",IF(I209&lt;=30,"Vencido 1-30",IF(I209&lt;=60,"Vencido 31-60",IF(I209&lt;=90,"Vencido 61-90","Vencido +90"))))))</f>
        <v/>
      </c>
      <c r="K209" s="7" t="n"/>
    </row>
    <row r="210">
      <c r="A210" s="23" t="n"/>
      <c r="B210" s="7" t="n"/>
      <c r="C210" s="7" t="n"/>
      <c r="D210" s="24" t="n"/>
      <c r="E210" s="25" t="n"/>
      <c r="F210" s="26">
        <f>IF(A210="","",A210+E210)</f>
        <v/>
      </c>
      <c r="G210" s="24" t="n"/>
      <c r="H210" s="27">
        <f>IF(D210="","",D210-G210)</f>
        <v/>
      </c>
      <c r="I210" s="28">
        <f>IF(OR(D210="",H210&lt;=0),"",MAX(0,TODAY()-F210))</f>
        <v/>
      </c>
      <c r="J210" s="9">
        <f>IF(D210="","",IF(H210&lt;=0,"Cobrado",IF(I210=0,"Por vencer",IF(I210&lt;=30,"Vencido 1-30",IF(I210&lt;=60,"Vencido 31-60",IF(I210&lt;=90,"Vencido 61-90","Vencido +90"))))))</f>
        <v/>
      </c>
      <c r="K210" s="7" t="n"/>
    </row>
    <row r="211">
      <c r="A211" s="23" t="n"/>
      <c r="B211" s="7" t="n"/>
      <c r="C211" s="7" t="n"/>
      <c r="D211" s="24" t="n"/>
      <c r="E211" s="25" t="n"/>
      <c r="F211" s="26">
        <f>IF(A211="","",A211+E211)</f>
        <v/>
      </c>
      <c r="G211" s="24" t="n"/>
      <c r="H211" s="27">
        <f>IF(D211="","",D211-G211)</f>
        <v/>
      </c>
      <c r="I211" s="28">
        <f>IF(OR(D211="",H211&lt;=0),"",MAX(0,TODAY()-F211))</f>
        <v/>
      </c>
      <c r="J211" s="9">
        <f>IF(D211="","",IF(H211&lt;=0,"Cobrado",IF(I211=0,"Por vencer",IF(I211&lt;=30,"Vencido 1-30",IF(I211&lt;=60,"Vencido 31-60",IF(I211&lt;=90,"Vencido 61-90","Vencido +90"))))))</f>
        <v/>
      </c>
      <c r="K211" s="7" t="n"/>
    </row>
    <row r="212">
      <c r="A212" s="23" t="n"/>
      <c r="B212" s="7" t="n"/>
      <c r="C212" s="7" t="n"/>
      <c r="D212" s="24" t="n"/>
      <c r="E212" s="25" t="n"/>
      <c r="F212" s="26">
        <f>IF(A212="","",A212+E212)</f>
        <v/>
      </c>
      <c r="G212" s="24" t="n"/>
      <c r="H212" s="27">
        <f>IF(D212="","",D212-G212)</f>
        <v/>
      </c>
      <c r="I212" s="28">
        <f>IF(OR(D212="",H212&lt;=0),"",MAX(0,TODAY()-F212))</f>
        <v/>
      </c>
      <c r="J212" s="9">
        <f>IF(D212="","",IF(H212&lt;=0,"Cobrado",IF(I212=0,"Por vencer",IF(I212&lt;=30,"Vencido 1-30",IF(I212&lt;=60,"Vencido 31-60",IF(I212&lt;=90,"Vencido 61-90","Vencido +90"))))))</f>
        <v/>
      </c>
      <c r="K212" s="7" t="n"/>
    </row>
    <row r="213">
      <c r="A213" s="23" t="n"/>
      <c r="B213" s="7" t="n"/>
      <c r="C213" s="7" t="n"/>
      <c r="D213" s="24" t="n"/>
      <c r="E213" s="25" t="n"/>
      <c r="F213" s="26">
        <f>IF(A213="","",A213+E213)</f>
        <v/>
      </c>
      <c r="G213" s="24" t="n"/>
      <c r="H213" s="27">
        <f>IF(D213="","",D213-G213)</f>
        <v/>
      </c>
      <c r="I213" s="28">
        <f>IF(OR(D213="",H213&lt;=0),"",MAX(0,TODAY()-F213))</f>
        <v/>
      </c>
      <c r="J213" s="9">
        <f>IF(D213="","",IF(H213&lt;=0,"Cobrado",IF(I213=0,"Por vencer",IF(I213&lt;=30,"Vencido 1-30",IF(I213&lt;=60,"Vencido 31-60",IF(I213&lt;=90,"Vencido 61-90","Vencido +90"))))))</f>
        <v/>
      </c>
      <c r="K213" s="7" t="n"/>
    </row>
    <row r="214">
      <c r="A214" s="23" t="n"/>
      <c r="B214" s="7" t="n"/>
      <c r="C214" s="7" t="n"/>
      <c r="D214" s="24" t="n"/>
      <c r="E214" s="25" t="n"/>
      <c r="F214" s="26">
        <f>IF(A214="","",A214+E214)</f>
        <v/>
      </c>
      <c r="G214" s="24" t="n"/>
      <c r="H214" s="27">
        <f>IF(D214="","",D214-G214)</f>
        <v/>
      </c>
      <c r="I214" s="28">
        <f>IF(OR(D214="",H214&lt;=0),"",MAX(0,TODAY()-F214))</f>
        <v/>
      </c>
      <c r="J214" s="9">
        <f>IF(D214="","",IF(H214&lt;=0,"Cobrado",IF(I214=0,"Por vencer",IF(I214&lt;=30,"Vencido 1-30",IF(I214&lt;=60,"Vencido 31-60",IF(I214&lt;=90,"Vencido 61-90","Vencido +90"))))))</f>
        <v/>
      </c>
      <c r="K214" s="7" t="n"/>
    </row>
    <row r="215">
      <c r="A215" s="23" t="n"/>
      <c r="B215" s="7" t="n"/>
      <c r="C215" s="7" t="n"/>
      <c r="D215" s="24" t="n"/>
      <c r="E215" s="25" t="n"/>
      <c r="F215" s="26">
        <f>IF(A215="","",A215+E215)</f>
        <v/>
      </c>
      <c r="G215" s="24" t="n"/>
      <c r="H215" s="27">
        <f>IF(D215="","",D215-G215)</f>
        <v/>
      </c>
      <c r="I215" s="28">
        <f>IF(OR(D215="",H215&lt;=0),"",MAX(0,TODAY()-F215))</f>
        <v/>
      </c>
      <c r="J215" s="9">
        <f>IF(D215="","",IF(H215&lt;=0,"Cobrado",IF(I215=0,"Por vencer",IF(I215&lt;=30,"Vencido 1-30",IF(I215&lt;=60,"Vencido 31-60",IF(I215&lt;=90,"Vencido 61-90","Vencido +90"))))))</f>
        <v/>
      </c>
      <c r="K215" s="7" t="n"/>
    </row>
    <row r="216">
      <c r="A216" s="23" t="n"/>
      <c r="B216" s="7" t="n"/>
      <c r="C216" s="7" t="n"/>
      <c r="D216" s="24" t="n"/>
      <c r="E216" s="25" t="n"/>
      <c r="F216" s="26">
        <f>IF(A216="","",A216+E216)</f>
        <v/>
      </c>
      <c r="G216" s="24" t="n"/>
      <c r="H216" s="27">
        <f>IF(D216="","",D216-G216)</f>
        <v/>
      </c>
      <c r="I216" s="28">
        <f>IF(OR(D216="",H216&lt;=0),"",MAX(0,TODAY()-F216))</f>
        <v/>
      </c>
      <c r="J216" s="9">
        <f>IF(D216="","",IF(H216&lt;=0,"Cobrado",IF(I216=0,"Por vencer",IF(I216&lt;=30,"Vencido 1-30",IF(I216&lt;=60,"Vencido 31-60",IF(I216&lt;=90,"Vencido 61-90","Vencido +90"))))))</f>
        <v/>
      </c>
      <c r="K216" s="7" t="n"/>
    </row>
    <row r="217">
      <c r="A217" s="23" t="n"/>
      <c r="B217" s="7" t="n"/>
      <c r="C217" s="7" t="n"/>
      <c r="D217" s="24" t="n"/>
      <c r="E217" s="25" t="n"/>
      <c r="F217" s="26">
        <f>IF(A217="","",A217+E217)</f>
        <v/>
      </c>
      <c r="G217" s="24" t="n"/>
      <c r="H217" s="27">
        <f>IF(D217="","",D217-G217)</f>
        <v/>
      </c>
      <c r="I217" s="28">
        <f>IF(OR(D217="",H217&lt;=0),"",MAX(0,TODAY()-F217))</f>
        <v/>
      </c>
      <c r="J217" s="9">
        <f>IF(D217="","",IF(H217&lt;=0,"Cobrado",IF(I217=0,"Por vencer",IF(I217&lt;=30,"Vencido 1-30",IF(I217&lt;=60,"Vencido 31-60",IF(I217&lt;=90,"Vencido 61-90","Vencido +90"))))))</f>
        <v/>
      </c>
      <c r="K217" s="7" t="n"/>
    </row>
    <row r="218">
      <c r="A218" s="23" t="n"/>
      <c r="B218" s="7" t="n"/>
      <c r="C218" s="7" t="n"/>
      <c r="D218" s="24" t="n"/>
      <c r="E218" s="25" t="n"/>
      <c r="F218" s="26">
        <f>IF(A218="","",A218+E218)</f>
        <v/>
      </c>
      <c r="G218" s="24" t="n"/>
      <c r="H218" s="27">
        <f>IF(D218="","",D218-G218)</f>
        <v/>
      </c>
      <c r="I218" s="28">
        <f>IF(OR(D218="",H218&lt;=0),"",MAX(0,TODAY()-F218))</f>
        <v/>
      </c>
      <c r="J218" s="9">
        <f>IF(D218="","",IF(H218&lt;=0,"Cobrado",IF(I218=0,"Por vencer",IF(I218&lt;=30,"Vencido 1-30",IF(I218&lt;=60,"Vencido 31-60",IF(I218&lt;=90,"Vencido 61-90","Vencido +90"))))))</f>
        <v/>
      </c>
      <c r="K218" s="7" t="n"/>
    </row>
    <row r="219">
      <c r="A219" s="23" t="n"/>
      <c r="B219" s="7" t="n"/>
      <c r="C219" s="7" t="n"/>
      <c r="D219" s="24" t="n"/>
      <c r="E219" s="25" t="n"/>
      <c r="F219" s="26">
        <f>IF(A219="","",A219+E219)</f>
        <v/>
      </c>
      <c r="G219" s="24" t="n"/>
      <c r="H219" s="27">
        <f>IF(D219="","",D219-G219)</f>
        <v/>
      </c>
      <c r="I219" s="28">
        <f>IF(OR(D219="",H219&lt;=0),"",MAX(0,TODAY()-F219))</f>
        <v/>
      </c>
      <c r="J219" s="9">
        <f>IF(D219="","",IF(H219&lt;=0,"Cobrado",IF(I219=0,"Por vencer",IF(I219&lt;=30,"Vencido 1-30",IF(I219&lt;=60,"Vencido 31-60",IF(I219&lt;=90,"Vencido 61-90","Vencido +90"))))))</f>
        <v/>
      </c>
      <c r="K219" s="7" t="n"/>
    </row>
    <row r="220">
      <c r="A220" s="23" t="n"/>
      <c r="B220" s="7" t="n"/>
      <c r="C220" s="7" t="n"/>
      <c r="D220" s="24" t="n"/>
      <c r="E220" s="25" t="n"/>
      <c r="F220" s="26">
        <f>IF(A220="","",A220+E220)</f>
        <v/>
      </c>
      <c r="G220" s="24" t="n"/>
      <c r="H220" s="27">
        <f>IF(D220="","",D220-G220)</f>
        <v/>
      </c>
      <c r="I220" s="28">
        <f>IF(OR(D220="",H220&lt;=0),"",MAX(0,TODAY()-F220))</f>
        <v/>
      </c>
      <c r="J220" s="9">
        <f>IF(D220="","",IF(H220&lt;=0,"Cobrado",IF(I220=0,"Por vencer",IF(I220&lt;=30,"Vencido 1-30",IF(I220&lt;=60,"Vencido 31-60",IF(I220&lt;=90,"Vencido 61-90","Vencido +90"))))))</f>
        <v/>
      </c>
      <c r="K220" s="7" t="n"/>
    </row>
    <row r="221">
      <c r="A221" s="23" t="n"/>
      <c r="B221" s="7" t="n"/>
      <c r="C221" s="7" t="n"/>
      <c r="D221" s="24" t="n"/>
      <c r="E221" s="25" t="n"/>
      <c r="F221" s="26">
        <f>IF(A221="","",A221+E221)</f>
        <v/>
      </c>
      <c r="G221" s="24" t="n"/>
      <c r="H221" s="27">
        <f>IF(D221="","",D221-G221)</f>
        <v/>
      </c>
      <c r="I221" s="28">
        <f>IF(OR(D221="",H221&lt;=0),"",MAX(0,TODAY()-F221))</f>
        <v/>
      </c>
      <c r="J221" s="9">
        <f>IF(D221="","",IF(H221&lt;=0,"Cobrado",IF(I221=0,"Por vencer",IF(I221&lt;=30,"Vencido 1-30",IF(I221&lt;=60,"Vencido 31-60",IF(I221&lt;=90,"Vencido 61-90","Vencido +90"))))))</f>
        <v/>
      </c>
      <c r="K221" s="7" t="n"/>
    </row>
    <row r="222">
      <c r="A222" s="23" t="n"/>
      <c r="B222" s="7" t="n"/>
      <c r="C222" s="7" t="n"/>
      <c r="D222" s="24" t="n"/>
      <c r="E222" s="25" t="n"/>
      <c r="F222" s="26">
        <f>IF(A222="","",A222+E222)</f>
        <v/>
      </c>
      <c r="G222" s="24" t="n"/>
      <c r="H222" s="27">
        <f>IF(D222="","",D222-G222)</f>
        <v/>
      </c>
      <c r="I222" s="28">
        <f>IF(OR(D222="",H222&lt;=0),"",MAX(0,TODAY()-F222))</f>
        <v/>
      </c>
      <c r="J222" s="9">
        <f>IF(D222="","",IF(H222&lt;=0,"Cobrado",IF(I222=0,"Por vencer",IF(I222&lt;=30,"Vencido 1-30",IF(I222&lt;=60,"Vencido 31-60",IF(I222&lt;=90,"Vencido 61-90","Vencido +90"))))))</f>
        <v/>
      </c>
      <c r="K222" s="7" t="n"/>
    </row>
    <row r="223">
      <c r="A223" s="23" t="n"/>
      <c r="B223" s="7" t="n"/>
      <c r="C223" s="7" t="n"/>
      <c r="D223" s="24" t="n"/>
      <c r="E223" s="25" t="n"/>
      <c r="F223" s="26">
        <f>IF(A223="","",A223+E223)</f>
        <v/>
      </c>
      <c r="G223" s="24" t="n"/>
      <c r="H223" s="27">
        <f>IF(D223="","",D223-G223)</f>
        <v/>
      </c>
      <c r="I223" s="28">
        <f>IF(OR(D223="",H223&lt;=0),"",MAX(0,TODAY()-F223))</f>
        <v/>
      </c>
      <c r="J223" s="9">
        <f>IF(D223="","",IF(H223&lt;=0,"Cobrado",IF(I223=0,"Por vencer",IF(I223&lt;=30,"Vencido 1-30",IF(I223&lt;=60,"Vencido 31-60",IF(I223&lt;=90,"Vencido 61-90","Vencido +90"))))))</f>
        <v/>
      </c>
      <c r="K223" s="7" t="n"/>
    </row>
    <row r="224">
      <c r="A224" s="23" t="n"/>
      <c r="B224" s="7" t="n"/>
      <c r="C224" s="7" t="n"/>
      <c r="D224" s="24" t="n"/>
      <c r="E224" s="25" t="n"/>
      <c r="F224" s="26">
        <f>IF(A224="","",A224+E224)</f>
        <v/>
      </c>
      <c r="G224" s="24" t="n"/>
      <c r="H224" s="27">
        <f>IF(D224="","",D224-G224)</f>
        <v/>
      </c>
      <c r="I224" s="28">
        <f>IF(OR(D224="",H224&lt;=0),"",MAX(0,TODAY()-F224))</f>
        <v/>
      </c>
      <c r="J224" s="9">
        <f>IF(D224="","",IF(H224&lt;=0,"Cobrado",IF(I224=0,"Por vencer",IF(I224&lt;=30,"Vencido 1-30",IF(I224&lt;=60,"Vencido 31-60",IF(I224&lt;=90,"Vencido 61-90","Vencido +90"))))))</f>
        <v/>
      </c>
      <c r="K224" s="7" t="n"/>
    </row>
    <row r="225">
      <c r="A225" s="23" t="n"/>
      <c r="B225" s="7" t="n"/>
      <c r="C225" s="7" t="n"/>
      <c r="D225" s="24" t="n"/>
      <c r="E225" s="25" t="n"/>
      <c r="F225" s="26">
        <f>IF(A225="","",A225+E225)</f>
        <v/>
      </c>
      <c r="G225" s="24" t="n"/>
      <c r="H225" s="27">
        <f>IF(D225="","",D225-G225)</f>
        <v/>
      </c>
      <c r="I225" s="28">
        <f>IF(OR(D225="",H225&lt;=0),"",MAX(0,TODAY()-F225))</f>
        <v/>
      </c>
      <c r="J225" s="9">
        <f>IF(D225="","",IF(H225&lt;=0,"Cobrado",IF(I225=0,"Por vencer",IF(I225&lt;=30,"Vencido 1-30",IF(I225&lt;=60,"Vencido 31-60",IF(I225&lt;=90,"Vencido 61-90","Vencido +90"))))))</f>
        <v/>
      </c>
      <c r="K225" s="7" t="n"/>
    </row>
    <row r="226">
      <c r="A226" s="23" t="n"/>
      <c r="B226" s="7" t="n"/>
      <c r="C226" s="7" t="n"/>
      <c r="D226" s="24" t="n"/>
      <c r="E226" s="25" t="n"/>
      <c r="F226" s="26">
        <f>IF(A226="","",A226+E226)</f>
        <v/>
      </c>
      <c r="G226" s="24" t="n"/>
      <c r="H226" s="27">
        <f>IF(D226="","",D226-G226)</f>
        <v/>
      </c>
      <c r="I226" s="28">
        <f>IF(OR(D226="",H226&lt;=0),"",MAX(0,TODAY()-F226))</f>
        <v/>
      </c>
      <c r="J226" s="9">
        <f>IF(D226="","",IF(H226&lt;=0,"Cobrado",IF(I226=0,"Por vencer",IF(I226&lt;=30,"Vencido 1-30",IF(I226&lt;=60,"Vencido 31-60",IF(I226&lt;=90,"Vencido 61-90","Vencido +90"))))))</f>
        <v/>
      </c>
      <c r="K226" s="7" t="n"/>
    </row>
    <row r="227">
      <c r="A227" s="23" t="n"/>
      <c r="B227" s="7" t="n"/>
      <c r="C227" s="7" t="n"/>
      <c r="D227" s="24" t="n"/>
      <c r="E227" s="25" t="n"/>
      <c r="F227" s="26">
        <f>IF(A227="","",A227+E227)</f>
        <v/>
      </c>
      <c r="G227" s="24" t="n"/>
      <c r="H227" s="27">
        <f>IF(D227="","",D227-G227)</f>
        <v/>
      </c>
      <c r="I227" s="28">
        <f>IF(OR(D227="",H227&lt;=0),"",MAX(0,TODAY()-F227))</f>
        <v/>
      </c>
      <c r="J227" s="9">
        <f>IF(D227="","",IF(H227&lt;=0,"Cobrado",IF(I227=0,"Por vencer",IF(I227&lt;=30,"Vencido 1-30",IF(I227&lt;=60,"Vencido 31-60",IF(I227&lt;=90,"Vencido 61-90","Vencido +90"))))))</f>
        <v/>
      </c>
      <c r="K227" s="7" t="n"/>
    </row>
    <row r="228">
      <c r="A228" s="23" t="n"/>
      <c r="B228" s="7" t="n"/>
      <c r="C228" s="7" t="n"/>
      <c r="D228" s="24" t="n"/>
      <c r="E228" s="25" t="n"/>
      <c r="F228" s="26">
        <f>IF(A228="","",A228+E228)</f>
        <v/>
      </c>
      <c r="G228" s="24" t="n"/>
      <c r="H228" s="27">
        <f>IF(D228="","",D228-G228)</f>
        <v/>
      </c>
      <c r="I228" s="28">
        <f>IF(OR(D228="",H228&lt;=0),"",MAX(0,TODAY()-F228))</f>
        <v/>
      </c>
      <c r="J228" s="9">
        <f>IF(D228="","",IF(H228&lt;=0,"Cobrado",IF(I228=0,"Por vencer",IF(I228&lt;=30,"Vencido 1-30",IF(I228&lt;=60,"Vencido 31-60",IF(I228&lt;=90,"Vencido 61-90","Vencido +90"))))))</f>
        <v/>
      </c>
      <c r="K228" s="7" t="n"/>
    </row>
    <row r="229">
      <c r="A229" s="23" t="n"/>
      <c r="B229" s="7" t="n"/>
      <c r="C229" s="7" t="n"/>
      <c r="D229" s="24" t="n"/>
      <c r="E229" s="25" t="n"/>
      <c r="F229" s="26">
        <f>IF(A229="","",A229+E229)</f>
        <v/>
      </c>
      <c r="G229" s="24" t="n"/>
      <c r="H229" s="27">
        <f>IF(D229="","",D229-G229)</f>
        <v/>
      </c>
      <c r="I229" s="28">
        <f>IF(OR(D229="",H229&lt;=0),"",MAX(0,TODAY()-F229))</f>
        <v/>
      </c>
      <c r="J229" s="9">
        <f>IF(D229="","",IF(H229&lt;=0,"Cobrado",IF(I229=0,"Por vencer",IF(I229&lt;=30,"Vencido 1-30",IF(I229&lt;=60,"Vencido 31-60",IF(I229&lt;=90,"Vencido 61-90","Vencido +90"))))))</f>
        <v/>
      </c>
      <c r="K229" s="7" t="n"/>
    </row>
    <row r="230">
      <c r="A230" s="23" t="n"/>
      <c r="B230" s="7" t="n"/>
      <c r="C230" s="7" t="n"/>
      <c r="D230" s="24" t="n"/>
      <c r="E230" s="25" t="n"/>
      <c r="F230" s="26">
        <f>IF(A230="","",A230+E230)</f>
        <v/>
      </c>
      <c r="G230" s="24" t="n"/>
      <c r="H230" s="27">
        <f>IF(D230="","",D230-G230)</f>
        <v/>
      </c>
      <c r="I230" s="28">
        <f>IF(OR(D230="",H230&lt;=0),"",MAX(0,TODAY()-F230))</f>
        <v/>
      </c>
      <c r="J230" s="9">
        <f>IF(D230="","",IF(H230&lt;=0,"Cobrado",IF(I230=0,"Por vencer",IF(I230&lt;=30,"Vencido 1-30",IF(I230&lt;=60,"Vencido 31-60",IF(I230&lt;=90,"Vencido 61-90","Vencido +90"))))))</f>
        <v/>
      </c>
      <c r="K230" s="7" t="n"/>
    </row>
    <row r="231">
      <c r="A231" s="23" t="n"/>
      <c r="B231" s="7" t="n"/>
      <c r="C231" s="7" t="n"/>
      <c r="D231" s="24" t="n"/>
      <c r="E231" s="25" t="n"/>
      <c r="F231" s="26">
        <f>IF(A231="","",A231+E231)</f>
        <v/>
      </c>
      <c r="G231" s="24" t="n"/>
      <c r="H231" s="27">
        <f>IF(D231="","",D231-G231)</f>
        <v/>
      </c>
      <c r="I231" s="28">
        <f>IF(OR(D231="",H231&lt;=0),"",MAX(0,TODAY()-F231))</f>
        <v/>
      </c>
      <c r="J231" s="9">
        <f>IF(D231="","",IF(H231&lt;=0,"Cobrado",IF(I231=0,"Por vencer",IF(I231&lt;=30,"Vencido 1-30",IF(I231&lt;=60,"Vencido 31-60",IF(I231&lt;=90,"Vencido 61-90","Vencido +90"))))))</f>
        <v/>
      </c>
      <c r="K231" s="7" t="n"/>
    </row>
    <row r="232">
      <c r="A232" s="23" t="n"/>
      <c r="B232" s="7" t="n"/>
      <c r="C232" s="7" t="n"/>
      <c r="D232" s="24" t="n"/>
      <c r="E232" s="25" t="n"/>
      <c r="F232" s="26">
        <f>IF(A232="","",A232+E232)</f>
        <v/>
      </c>
      <c r="G232" s="24" t="n"/>
      <c r="H232" s="27">
        <f>IF(D232="","",D232-G232)</f>
        <v/>
      </c>
      <c r="I232" s="28">
        <f>IF(OR(D232="",H232&lt;=0),"",MAX(0,TODAY()-F232))</f>
        <v/>
      </c>
      <c r="J232" s="9">
        <f>IF(D232="","",IF(H232&lt;=0,"Cobrado",IF(I232=0,"Por vencer",IF(I232&lt;=30,"Vencido 1-30",IF(I232&lt;=60,"Vencido 31-60",IF(I232&lt;=90,"Vencido 61-90","Vencido +90"))))))</f>
        <v/>
      </c>
      <c r="K232" s="7" t="n"/>
    </row>
    <row r="233">
      <c r="A233" s="23" t="n"/>
      <c r="B233" s="7" t="n"/>
      <c r="C233" s="7" t="n"/>
      <c r="D233" s="24" t="n"/>
      <c r="E233" s="25" t="n"/>
      <c r="F233" s="26">
        <f>IF(A233="","",A233+E233)</f>
        <v/>
      </c>
      <c r="G233" s="24" t="n"/>
      <c r="H233" s="27">
        <f>IF(D233="","",D233-G233)</f>
        <v/>
      </c>
      <c r="I233" s="28">
        <f>IF(OR(D233="",H233&lt;=0),"",MAX(0,TODAY()-F233))</f>
        <v/>
      </c>
      <c r="J233" s="9">
        <f>IF(D233="","",IF(H233&lt;=0,"Cobrado",IF(I233=0,"Por vencer",IF(I233&lt;=30,"Vencido 1-30",IF(I233&lt;=60,"Vencido 31-60",IF(I233&lt;=90,"Vencido 61-90","Vencido +90"))))))</f>
        <v/>
      </c>
      <c r="K233" s="7" t="n"/>
    </row>
    <row r="234">
      <c r="A234" s="23" t="n"/>
      <c r="B234" s="7" t="n"/>
      <c r="C234" s="7" t="n"/>
      <c r="D234" s="24" t="n"/>
      <c r="E234" s="25" t="n"/>
      <c r="F234" s="26">
        <f>IF(A234="","",A234+E234)</f>
        <v/>
      </c>
      <c r="G234" s="24" t="n"/>
      <c r="H234" s="27">
        <f>IF(D234="","",D234-G234)</f>
        <v/>
      </c>
      <c r="I234" s="28">
        <f>IF(OR(D234="",H234&lt;=0),"",MAX(0,TODAY()-F234))</f>
        <v/>
      </c>
      <c r="J234" s="9">
        <f>IF(D234="","",IF(H234&lt;=0,"Cobrado",IF(I234=0,"Por vencer",IF(I234&lt;=30,"Vencido 1-30",IF(I234&lt;=60,"Vencido 31-60",IF(I234&lt;=90,"Vencido 61-90","Vencido +90"))))))</f>
        <v/>
      </c>
      <c r="K234" s="7" t="n"/>
    </row>
    <row r="235">
      <c r="A235" s="23" t="n"/>
      <c r="B235" s="7" t="n"/>
      <c r="C235" s="7" t="n"/>
      <c r="D235" s="24" t="n"/>
      <c r="E235" s="25" t="n"/>
      <c r="F235" s="26">
        <f>IF(A235="","",A235+E235)</f>
        <v/>
      </c>
      <c r="G235" s="24" t="n"/>
      <c r="H235" s="27">
        <f>IF(D235="","",D235-G235)</f>
        <v/>
      </c>
      <c r="I235" s="28">
        <f>IF(OR(D235="",H235&lt;=0),"",MAX(0,TODAY()-F235))</f>
        <v/>
      </c>
      <c r="J235" s="9">
        <f>IF(D235="","",IF(H235&lt;=0,"Cobrado",IF(I235=0,"Por vencer",IF(I235&lt;=30,"Vencido 1-30",IF(I235&lt;=60,"Vencido 31-60",IF(I235&lt;=90,"Vencido 61-90","Vencido +90"))))))</f>
        <v/>
      </c>
      <c r="K235" s="7" t="n"/>
    </row>
    <row r="236">
      <c r="A236" s="23" t="n"/>
      <c r="B236" s="7" t="n"/>
      <c r="C236" s="7" t="n"/>
      <c r="D236" s="24" t="n"/>
      <c r="E236" s="25" t="n"/>
      <c r="F236" s="26">
        <f>IF(A236="","",A236+E236)</f>
        <v/>
      </c>
      <c r="G236" s="24" t="n"/>
      <c r="H236" s="27">
        <f>IF(D236="","",D236-G236)</f>
        <v/>
      </c>
      <c r="I236" s="28">
        <f>IF(OR(D236="",H236&lt;=0),"",MAX(0,TODAY()-F236))</f>
        <v/>
      </c>
      <c r="J236" s="9">
        <f>IF(D236="","",IF(H236&lt;=0,"Cobrado",IF(I236=0,"Por vencer",IF(I236&lt;=30,"Vencido 1-30",IF(I236&lt;=60,"Vencido 31-60",IF(I236&lt;=90,"Vencido 61-90","Vencido +90"))))))</f>
        <v/>
      </c>
      <c r="K236" s="7" t="n"/>
    </row>
    <row r="237">
      <c r="A237" s="23" t="n"/>
      <c r="B237" s="7" t="n"/>
      <c r="C237" s="7" t="n"/>
      <c r="D237" s="24" t="n"/>
      <c r="E237" s="25" t="n"/>
      <c r="F237" s="26">
        <f>IF(A237="","",A237+E237)</f>
        <v/>
      </c>
      <c r="G237" s="24" t="n"/>
      <c r="H237" s="27">
        <f>IF(D237="","",D237-G237)</f>
        <v/>
      </c>
      <c r="I237" s="28">
        <f>IF(OR(D237="",H237&lt;=0),"",MAX(0,TODAY()-F237))</f>
        <v/>
      </c>
      <c r="J237" s="9">
        <f>IF(D237="","",IF(H237&lt;=0,"Cobrado",IF(I237=0,"Por vencer",IF(I237&lt;=30,"Vencido 1-30",IF(I237&lt;=60,"Vencido 31-60",IF(I237&lt;=90,"Vencido 61-90","Vencido +90"))))))</f>
        <v/>
      </c>
      <c r="K237" s="7" t="n"/>
    </row>
    <row r="238">
      <c r="A238" s="23" t="n"/>
      <c r="B238" s="7" t="n"/>
      <c r="C238" s="7" t="n"/>
      <c r="D238" s="24" t="n"/>
      <c r="E238" s="25" t="n"/>
      <c r="F238" s="26">
        <f>IF(A238="","",A238+E238)</f>
        <v/>
      </c>
      <c r="G238" s="24" t="n"/>
      <c r="H238" s="27">
        <f>IF(D238="","",D238-G238)</f>
        <v/>
      </c>
      <c r="I238" s="28">
        <f>IF(OR(D238="",H238&lt;=0),"",MAX(0,TODAY()-F238))</f>
        <v/>
      </c>
      <c r="J238" s="9">
        <f>IF(D238="","",IF(H238&lt;=0,"Cobrado",IF(I238=0,"Por vencer",IF(I238&lt;=30,"Vencido 1-30",IF(I238&lt;=60,"Vencido 31-60",IF(I238&lt;=90,"Vencido 61-90","Vencido +90"))))))</f>
        <v/>
      </c>
      <c r="K238" s="7" t="n"/>
    </row>
    <row r="239">
      <c r="A239" s="23" t="n"/>
      <c r="B239" s="7" t="n"/>
      <c r="C239" s="7" t="n"/>
      <c r="D239" s="24" t="n"/>
      <c r="E239" s="25" t="n"/>
      <c r="F239" s="26">
        <f>IF(A239="","",A239+E239)</f>
        <v/>
      </c>
      <c r="G239" s="24" t="n"/>
      <c r="H239" s="27">
        <f>IF(D239="","",D239-G239)</f>
        <v/>
      </c>
      <c r="I239" s="28">
        <f>IF(OR(D239="",H239&lt;=0),"",MAX(0,TODAY()-F239))</f>
        <v/>
      </c>
      <c r="J239" s="9">
        <f>IF(D239="","",IF(H239&lt;=0,"Cobrado",IF(I239=0,"Por vencer",IF(I239&lt;=30,"Vencido 1-30",IF(I239&lt;=60,"Vencido 31-60",IF(I239&lt;=90,"Vencido 61-90","Vencido +90"))))))</f>
        <v/>
      </c>
      <c r="K239" s="7" t="n"/>
    </row>
    <row r="240">
      <c r="A240" s="23" t="n"/>
      <c r="B240" s="7" t="n"/>
      <c r="C240" s="7" t="n"/>
      <c r="D240" s="24" t="n"/>
      <c r="E240" s="25" t="n"/>
      <c r="F240" s="26">
        <f>IF(A240="","",A240+E240)</f>
        <v/>
      </c>
      <c r="G240" s="24" t="n"/>
      <c r="H240" s="27">
        <f>IF(D240="","",D240-G240)</f>
        <v/>
      </c>
      <c r="I240" s="28">
        <f>IF(OR(D240="",H240&lt;=0),"",MAX(0,TODAY()-F240))</f>
        <v/>
      </c>
      <c r="J240" s="9">
        <f>IF(D240="","",IF(H240&lt;=0,"Cobrado",IF(I240=0,"Por vencer",IF(I240&lt;=30,"Vencido 1-30",IF(I240&lt;=60,"Vencido 31-60",IF(I240&lt;=90,"Vencido 61-90","Vencido +90"))))))</f>
        <v/>
      </c>
      <c r="K240" s="7" t="n"/>
    </row>
    <row r="241">
      <c r="A241" s="23" t="n"/>
      <c r="B241" s="7" t="n"/>
      <c r="C241" s="7" t="n"/>
      <c r="D241" s="24" t="n"/>
      <c r="E241" s="25" t="n"/>
      <c r="F241" s="26">
        <f>IF(A241="","",A241+E241)</f>
        <v/>
      </c>
      <c r="G241" s="24" t="n"/>
      <c r="H241" s="27">
        <f>IF(D241="","",D241-G241)</f>
        <v/>
      </c>
      <c r="I241" s="28">
        <f>IF(OR(D241="",H241&lt;=0),"",MAX(0,TODAY()-F241))</f>
        <v/>
      </c>
      <c r="J241" s="9">
        <f>IF(D241="","",IF(H241&lt;=0,"Cobrado",IF(I241=0,"Por vencer",IF(I241&lt;=30,"Vencido 1-30",IF(I241&lt;=60,"Vencido 31-60",IF(I241&lt;=90,"Vencido 61-90","Vencido +90"))))))</f>
        <v/>
      </c>
      <c r="K241" s="7" t="n"/>
    </row>
    <row r="242">
      <c r="A242" s="23" t="n"/>
      <c r="B242" s="7" t="n"/>
      <c r="C242" s="7" t="n"/>
      <c r="D242" s="24" t="n"/>
      <c r="E242" s="25" t="n"/>
      <c r="F242" s="26">
        <f>IF(A242="","",A242+E242)</f>
        <v/>
      </c>
      <c r="G242" s="24" t="n"/>
      <c r="H242" s="27">
        <f>IF(D242="","",D242-G242)</f>
        <v/>
      </c>
      <c r="I242" s="28">
        <f>IF(OR(D242="",H242&lt;=0),"",MAX(0,TODAY()-F242))</f>
        <v/>
      </c>
      <c r="J242" s="9">
        <f>IF(D242="","",IF(H242&lt;=0,"Cobrado",IF(I242=0,"Por vencer",IF(I242&lt;=30,"Vencido 1-30",IF(I242&lt;=60,"Vencido 31-60",IF(I242&lt;=90,"Vencido 61-90","Vencido +90"))))))</f>
        <v/>
      </c>
      <c r="K242" s="7" t="n"/>
    </row>
    <row r="243">
      <c r="A243" s="23" t="n"/>
      <c r="B243" s="7" t="n"/>
      <c r="C243" s="7" t="n"/>
      <c r="D243" s="24" t="n"/>
      <c r="E243" s="25" t="n"/>
      <c r="F243" s="26">
        <f>IF(A243="","",A243+E243)</f>
        <v/>
      </c>
      <c r="G243" s="24" t="n"/>
      <c r="H243" s="27">
        <f>IF(D243="","",D243-G243)</f>
        <v/>
      </c>
      <c r="I243" s="28">
        <f>IF(OR(D243="",H243&lt;=0),"",MAX(0,TODAY()-F243))</f>
        <v/>
      </c>
      <c r="J243" s="9">
        <f>IF(D243="","",IF(H243&lt;=0,"Cobrado",IF(I243=0,"Por vencer",IF(I243&lt;=30,"Vencido 1-30",IF(I243&lt;=60,"Vencido 31-60",IF(I243&lt;=90,"Vencido 61-90","Vencido +90"))))))</f>
        <v/>
      </c>
      <c r="K243" s="7" t="n"/>
    </row>
    <row r="244">
      <c r="A244" s="23" t="n"/>
      <c r="B244" s="7" t="n"/>
      <c r="C244" s="7" t="n"/>
      <c r="D244" s="24" t="n"/>
      <c r="E244" s="25" t="n"/>
      <c r="F244" s="26">
        <f>IF(A244="","",A244+E244)</f>
        <v/>
      </c>
      <c r="G244" s="24" t="n"/>
      <c r="H244" s="27">
        <f>IF(D244="","",D244-G244)</f>
        <v/>
      </c>
      <c r="I244" s="28">
        <f>IF(OR(D244="",H244&lt;=0),"",MAX(0,TODAY()-F244))</f>
        <v/>
      </c>
      <c r="J244" s="9">
        <f>IF(D244="","",IF(H244&lt;=0,"Cobrado",IF(I244=0,"Por vencer",IF(I244&lt;=30,"Vencido 1-30",IF(I244&lt;=60,"Vencido 31-60",IF(I244&lt;=90,"Vencido 61-90","Vencido +90"))))))</f>
        <v/>
      </c>
      <c r="K244" s="7" t="n"/>
    </row>
    <row r="245">
      <c r="A245" s="23" t="n"/>
      <c r="B245" s="7" t="n"/>
      <c r="C245" s="7" t="n"/>
      <c r="D245" s="24" t="n"/>
      <c r="E245" s="25" t="n"/>
      <c r="F245" s="26">
        <f>IF(A245="","",A245+E245)</f>
        <v/>
      </c>
      <c r="G245" s="24" t="n"/>
      <c r="H245" s="27">
        <f>IF(D245="","",D245-G245)</f>
        <v/>
      </c>
      <c r="I245" s="28">
        <f>IF(OR(D245="",H245&lt;=0),"",MAX(0,TODAY()-F245))</f>
        <v/>
      </c>
      <c r="J245" s="9">
        <f>IF(D245="","",IF(H245&lt;=0,"Cobrado",IF(I245=0,"Por vencer",IF(I245&lt;=30,"Vencido 1-30",IF(I245&lt;=60,"Vencido 31-60",IF(I245&lt;=90,"Vencido 61-90","Vencido +90"))))))</f>
        <v/>
      </c>
      <c r="K245" s="7" t="n"/>
    </row>
    <row r="246">
      <c r="A246" s="23" t="n"/>
      <c r="B246" s="7" t="n"/>
      <c r="C246" s="7" t="n"/>
      <c r="D246" s="24" t="n"/>
      <c r="E246" s="25" t="n"/>
      <c r="F246" s="26">
        <f>IF(A246="","",A246+E246)</f>
        <v/>
      </c>
      <c r="G246" s="24" t="n"/>
      <c r="H246" s="27">
        <f>IF(D246="","",D246-G246)</f>
        <v/>
      </c>
      <c r="I246" s="28">
        <f>IF(OR(D246="",H246&lt;=0),"",MAX(0,TODAY()-F246))</f>
        <v/>
      </c>
      <c r="J246" s="9">
        <f>IF(D246="","",IF(H246&lt;=0,"Cobrado",IF(I246=0,"Por vencer",IF(I246&lt;=30,"Vencido 1-30",IF(I246&lt;=60,"Vencido 31-60",IF(I246&lt;=90,"Vencido 61-90","Vencido +90"))))))</f>
        <v/>
      </c>
      <c r="K246" s="7" t="n"/>
    </row>
    <row r="247">
      <c r="A247" s="23" t="n"/>
      <c r="B247" s="7" t="n"/>
      <c r="C247" s="7" t="n"/>
      <c r="D247" s="24" t="n"/>
      <c r="E247" s="25" t="n"/>
      <c r="F247" s="26">
        <f>IF(A247="","",A247+E247)</f>
        <v/>
      </c>
      <c r="G247" s="24" t="n"/>
      <c r="H247" s="27">
        <f>IF(D247="","",D247-G247)</f>
        <v/>
      </c>
      <c r="I247" s="28">
        <f>IF(OR(D247="",H247&lt;=0),"",MAX(0,TODAY()-F247))</f>
        <v/>
      </c>
      <c r="J247" s="9">
        <f>IF(D247="","",IF(H247&lt;=0,"Cobrado",IF(I247=0,"Por vencer",IF(I247&lt;=30,"Vencido 1-30",IF(I247&lt;=60,"Vencido 31-60",IF(I247&lt;=90,"Vencido 61-90","Vencido +90"))))))</f>
        <v/>
      </c>
      <c r="K247" s="7" t="n"/>
    </row>
    <row r="248">
      <c r="A248" s="23" t="n"/>
      <c r="B248" s="7" t="n"/>
      <c r="C248" s="7" t="n"/>
      <c r="D248" s="24" t="n"/>
      <c r="E248" s="25" t="n"/>
      <c r="F248" s="26">
        <f>IF(A248="","",A248+E248)</f>
        <v/>
      </c>
      <c r="G248" s="24" t="n"/>
      <c r="H248" s="27">
        <f>IF(D248="","",D248-G248)</f>
        <v/>
      </c>
      <c r="I248" s="28">
        <f>IF(OR(D248="",H248&lt;=0),"",MAX(0,TODAY()-F248))</f>
        <v/>
      </c>
      <c r="J248" s="9">
        <f>IF(D248="","",IF(H248&lt;=0,"Cobrado",IF(I248=0,"Por vencer",IF(I248&lt;=30,"Vencido 1-30",IF(I248&lt;=60,"Vencido 31-60",IF(I248&lt;=90,"Vencido 61-90","Vencido +90"))))))</f>
        <v/>
      </c>
      <c r="K248" s="7" t="n"/>
    </row>
    <row r="249">
      <c r="A249" s="23" t="n"/>
      <c r="B249" s="7" t="n"/>
      <c r="C249" s="7" t="n"/>
      <c r="D249" s="24" t="n"/>
      <c r="E249" s="25" t="n"/>
      <c r="F249" s="26">
        <f>IF(A249="","",A249+E249)</f>
        <v/>
      </c>
      <c r="G249" s="24" t="n"/>
      <c r="H249" s="27">
        <f>IF(D249="","",D249-G249)</f>
        <v/>
      </c>
      <c r="I249" s="28">
        <f>IF(OR(D249="",H249&lt;=0),"",MAX(0,TODAY()-F249))</f>
        <v/>
      </c>
      <c r="J249" s="9">
        <f>IF(D249="","",IF(H249&lt;=0,"Cobrado",IF(I249=0,"Por vencer",IF(I249&lt;=30,"Vencido 1-30",IF(I249&lt;=60,"Vencido 31-60",IF(I249&lt;=90,"Vencido 61-90","Vencido +90"))))))</f>
        <v/>
      </c>
      <c r="K249" s="7" t="n"/>
    </row>
    <row r="250">
      <c r="A250" s="23" t="n"/>
      <c r="B250" s="7" t="n"/>
      <c r="C250" s="7" t="n"/>
      <c r="D250" s="24" t="n"/>
      <c r="E250" s="25" t="n"/>
      <c r="F250" s="26">
        <f>IF(A250="","",A250+E250)</f>
        <v/>
      </c>
      <c r="G250" s="24" t="n"/>
      <c r="H250" s="27">
        <f>IF(D250="","",D250-G250)</f>
        <v/>
      </c>
      <c r="I250" s="28">
        <f>IF(OR(D250="",H250&lt;=0),"",MAX(0,TODAY()-F250))</f>
        <v/>
      </c>
      <c r="J250" s="9">
        <f>IF(D250="","",IF(H250&lt;=0,"Cobrado",IF(I250=0,"Por vencer",IF(I250&lt;=30,"Vencido 1-30",IF(I250&lt;=60,"Vencido 31-60",IF(I250&lt;=90,"Vencido 61-90","Vencido +90"))))))</f>
        <v/>
      </c>
      <c r="K250" s="7" t="n"/>
    </row>
    <row r="251">
      <c r="A251" s="23" t="n"/>
      <c r="B251" s="7" t="n"/>
      <c r="C251" s="7" t="n"/>
      <c r="D251" s="24" t="n"/>
      <c r="E251" s="25" t="n"/>
      <c r="F251" s="26">
        <f>IF(A251="","",A251+E251)</f>
        <v/>
      </c>
      <c r="G251" s="24" t="n"/>
      <c r="H251" s="27">
        <f>IF(D251="","",D251-G251)</f>
        <v/>
      </c>
      <c r="I251" s="28">
        <f>IF(OR(D251="",H251&lt;=0),"",MAX(0,TODAY()-F251))</f>
        <v/>
      </c>
      <c r="J251" s="9">
        <f>IF(D251="","",IF(H251&lt;=0,"Cobrado",IF(I251=0,"Por vencer",IF(I251&lt;=30,"Vencido 1-30",IF(I251&lt;=60,"Vencido 31-60",IF(I251&lt;=90,"Vencido 61-90","Vencido +90"))))))</f>
        <v/>
      </c>
      <c r="K251" s="7" t="n"/>
    </row>
    <row r="252">
      <c r="A252" s="23" t="n"/>
      <c r="B252" s="7" t="n"/>
      <c r="C252" s="7" t="n"/>
      <c r="D252" s="24" t="n"/>
      <c r="E252" s="25" t="n"/>
      <c r="F252" s="26">
        <f>IF(A252="","",A252+E252)</f>
        <v/>
      </c>
      <c r="G252" s="24" t="n"/>
      <c r="H252" s="27">
        <f>IF(D252="","",D252-G252)</f>
        <v/>
      </c>
      <c r="I252" s="28">
        <f>IF(OR(D252="",H252&lt;=0),"",MAX(0,TODAY()-F252))</f>
        <v/>
      </c>
      <c r="J252" s="9">
        <f>IF(D252="","",IF(H252&lt;=0,"Cobrado",IF(I252=0,"Por vencer",IF(I252&lt;=30,"Vencido 1-30",IF(I252&lt;=60,"Vencido 31-60",IF(I252&lt;=90,"Vencido 61-90","Vencido +90"))))))</f>
        <v/>
      </c>
      <c r="K252" s="7" t="n"/>
    </row>
    <row r="253">
      <c r="A253" s="23" t="n"/>
      <c r="B253" s="7" t="n"/>
      <c r="C253" s="7" t="n"/>
      <c r="D253" s="24" t="n"/>
      <c r="E253" s="25" t="n"/>
      <c r="F253" s="26">
        <f>IF(A253="","",A253+E253)</f>
        <v/>
      </c>
      <c r="G253" s="24" t="n"/>
      <c r="H253" s="27">
        <f>IF(D253="","",D253-G253)</f>
        <v/>
      </c>
      <c r="I253" s="28">
        <f>IF(OR(D253="",H253&lt;=0),"",MAX(0,TODAY()-F253))</f>
        <v/>
      </c>
      <c r="J253" s="9">
        <f>IF(D253="","",IF(H253&lt;=0,"Cobrado",IF(I253=0,"Por vencer",IF(I253&lt;=30,"Vencido 1-30",IF(I253&lt;=60,"Vencido 31-60",IF(I253&lt;=90,"Vencido 61-90","Vencido +90"))))))</f>
        <v/>
      </c>
      <c r="K253" s="7" t="n"/>
    </row>
    <row r="254">
      <c r="A254" s="23" t="n"/>
      <c r="B254" s="7" t="n"/>
      <c r="C254" s="7" t="n"/>
      <c r="D254" s="24" t="n"/>
      <c r="E254" s="25" t="n"/>
      <c r="F254" s="26">
        <f>IF(A254="","",A254+E254)</f>
        <v/>
      </c>
      <c r="G254" s="24" t="n"/>
      <c r="H254" s="27">
        <f>IF(D254="","",D254-G254)</f>
        <v/>
      </c>
      <c r="I254" s="28">
        <f>IF(OR(D254="",H254&lt;=0),"",MAX(0,TODAY()-F254))</f>
        <v/>
      </c>
      <c r="J254" s="9">
        <f>IF(D254="","",IF(H254&lt;=0,"Cobrado",IF(I254=0,"Por vencer",IF(I254&lt;=30,"Vencido 1-30",IF(I254&lt;=60,"Vencido 31-60",IF(I254&lt;=90,"Vencido 61-90","Vencido +90"))))))</f>
        <v/>
      </c>
      <c r="K254" s="7" t="n"/>
    </row>
    <row r="255">
      <c r="A255" s="23" t="n"/>
      <c r="B255" s="7" t="n"/>
      <c r="C255" s="7" t="n"/>
      <c r="D255" s="24" t="n"/>
      <c r="E255" s="25" t="n"/>
      <c r="F255" s="26">
        <f>IF(A255="","",A255+E255)</f>
        <v/>
      </c>
      <c r="G255" s="24" t="n"/>
      <c r="H255" s="27">
        <f>IF(D255="","",D255-G255)</f>
        <v/>
      </c>
      <c r="I255" s="28">
        <f>IF(OR(D255="",H255&lt;=0),"",MAX(0,TODAY()-F255))</f>
        <v/>
      </c>
      <c r="J255" s="9">
        <f>IF(D255="","",IF(H255&lt;=0,"Cobrado",IF(I255=0,"Por vencer",IF(I255&lt;=30,"Vencido 1-30",IF(I255&lt;=60,"Vencido 31-60",IF(I255&lt;=90,"Vencido 61-90","Vencido +90"))))))</f>
        <v/>
      </c>
      <c r="K255" s="7" t="n"/>
    </row>
    <row r="256">
      <c r="A256" s="23" t="n"/>
      <c r="B256" s="7" t="n"/>
      <c r="C256" s="7" t="n"/>
      <c r="D256" s="24" t="n"/>
      <c r="E256" s="25" t="n"/>
      <c r="F256" s="26">
        <f>IF(A256="","",A256+E256)</f>
        <v/>
      </c>
      <c r="G256" s="24" t="n"/>
      <c r="H256" s="27">
        <f>IF(D256="","",D256-G256)</f>
        <v/>
      </c>
      <c r="I256" s="28">
        <f>IF(OR(D256="",H256&lt;=0),"",MAX(0,TODAY()-F256))</f>
        <v/>
      </c>
      <c r="J256" s="9">
        <f>IF(D256="","",IF(H256&lt;=0,"Cobrado",IF(I256=0,"Por vencer",IF(I256&lt;=30,"Vencido 1-30",IF(I256&lt;=60,"Vencido 31-60",IF(I256&lt;=90,"Vencido 61-90","Vencido +90"))))))</f>
        <v/>
      </c>
      <c r="K256" s="7" t="n"/>
    </row>
    <row r="257">
      <c r="A257" s="23" t="n"/>
      <c r="B257" s="7" t="n"/>
      <c r="C257" s="7" t="n"/>
      <c r="D257" s="24" t="n"/>
      <c r="E257" s="25" t="n"/>
      <c r="F257" s="26">
        <f>IF(A257="","",A257+E257)</f>
        <v/>
      </c>
      <c r="G257" s="24" t="n"/>
      <c r="H257" s="27">
        <f>IF(D257="","",D257-G257)</f>
        <v/>
      </c>
      <c r="I257" s="28">
        <f>IF(OR(D257="",H257&lt;=0),"",MAX(0,TODAY()-F257))</f>
        <v/>
      </c>
      <c r="J257" s="9">
        <f>IF(D257="","",IF(H257&lt;=0,"Cobrado",IF(I257=0,"Por vencer",IF(I257&lt;=30,"Vencido 1-30",IF(I257&lt;=60,"Vencido 31-60",IF(I257&lt;=90,"Vencido 61-90","Vencido +90"))))))</f>
        <v/>
      </c>
      <c r="K257" s="7" t="n"/>
    </row>
    <row r="258">
      <c r="A258" s="23" t="n"/>
      <c r="B258" s="7" t="n"/>
      <c r="C258" s="7" t="n"/>
      <c r="D258" s="24" t="n"/>
      <c r="E258" s="25" t="n"/>
      <c r="F258" s="26">
        <f>IF(A258="","",A258+E258)</f>
        <v/>
      </c>
      <c r="G258" s="24" t="n"/>
      <c r="H258" s="27">
        <f>IF(D258="","",D258-G258)</f>
        <v/>
      </c>
      <c r="I258" s="28">
        <f>IF(OR(D258="",H258&lt;=0),"",MAX(0,TODAY()-F258))</f>
        <v/>
      </c>
      <c r="J258" s="9">
        <f>IF(D258="","",IF(H258&lt;=0,"Cobrado",IF(I258=0,"Por vencer",IF(I258&lt;=30,"Vencido 1-30",IF(I258&lt;=60,"Vencido 31-60",IF(I258&lt;=90,"Vencido 61-90","Vencido +90"))))))</f>
        <v/>
      </c>
      <c r="K258" s="7" t="n"/>
    </row>
    <row r="259">
      <c r="A259" s="23" t="n"/>
      <c r="B259" s="7" t="n"/>
      <c r="C259" s="7" t="n"/>
      <c r="D259" s="24" t="n"/>
      <c r="E259" s="25" t="n"/>
      <c r="F259" s="26">
        <f>IF(A259="","",A259+E259)</f>
        <v/>
      </c>
      <c r="G259" s="24" t="n"/>
      <c r="H259" s="27">
        <f>IF(D259="","",D259-G259)</f>
        <v/>
      </c>
      <c r="I259" s="28">
        <f>IF(OR(D259="",H259&lt;=0),"",MAX(0,TODAY()-F259))</f>
        <v/>
      </c>
      <c r="J259" s="9">
        <f>IF(D259="","",IF(H259&lt;=0,"Cobrado",IF(I259=0,"Por vencer",IF(I259&lt;=30,"Vencido 1-30",IF(I259&lt;=60,"Vencido 31-60",IF(I259&lt;=90,"Vencido 61-90","Vencido +90"))))))</f>
        <v/>
      </c>
      <c r="K259" s="7" t="n"/>
    </row>
    <row r="260">
      <c r="A260" s="23" t="n"/>
      <c r="B260" s="7" t="n"/>
      <c r="C260" s="7" t="n"/>
      <c r="D260" s="24" t="n"/>
      <c r="E260" s="25" t="n"/>
      <c r="F260" s="26">
        <f>IF(A260="","",A260+E260)</f>
        <v/>
      </c>
      <c r="G260" s="24" t="n"/>
      <c r="H260" s="27">
        <f>IF(D260="","",D260-G260)</f>
        <v/>
      </c>
      <c r="I260" s="28">
        <f>IF(OR(D260="",H260&lt;=0),"",MAX(0,TODAY()-F260))</f>
        <v/>
      </c>
      <c r="J260" s="9">
        <f>IF(D260="","",IF(H260&lt;=0,"Cobrado",IF(I260=0,"Por vencer",IF(I260&lt;=30,"Vencido 1-30",IF(I260&lt;=60,"Vencido 31-60",IF(I260&lt;=90,"Vencido 61-90","Vencido +90"))))))</f>
        <v/>
      </c>
      <c r="K260" s="7" t="n"/>
    </row>
    <row r="261">
      <c r="A261" s="23" t="n"/>
      <c r="B261" s="7" t="n"/>
      <c r="C261" s="7" t="n"/>
      <c r="D261" s="24" t="n"/>
      <c r="E261" s="25" t="n"/>
      <c r="F261" s="26">
        <f>IF(A261="","",A261+E261)</f>
        <v/>
      </c>
      <c r="G261" s="24" t="n"/>
      <c r="H261" s="27">
        <f>IF(D261="","",D261-G261)</f>
        <v/>
      </c>
      <c r="I261" s="28">
        <f>IF(OR(D261="",H261&lt;=0),"",MAX(0,TODAY()-F261))</f>
        <v/>
      </c>
      <c r="J261" s="9">
        <f>IF(D261="","",IF(H261&lt;=0,"Cobrado",IF(I261=0,"Por vencer",IF(I261&lt;=30,"Vencido 1-30",IF(I261&lt;=60,"Vencido 31-60",IF(I261&lt;=90,"Vencido 61-90","Vencido +90"))))))</f>
        <v/>
      </c>
      <c r="K261" s="7" t="n"/>
    </row>
    <row r="262">
      <c r="A262" s="23" t="n"/>
      <c r="B262" s="7" t="n"/>
      <c r="C262" s="7" t="n"/>
      <c r="D262" s="24" t="n"/>
      <c r="E262" s="25" t="n"/>
      <c r="F262" s="26">
        <f>IF(A262="","",A262+E262)</f>
        <v/>
      </c>
      <c r="G262" s="24" t="n"/>
      <c r="H262" s="27">
        <f>IF(D262="","",D262-G262)</f>
        <v/>
      </c>
      <c r="I262" s="28">
        <f>IF(OR(D262="",H262&lt;=0),"",MAX(0,TODAY()-F262))</f>
        <v/>
      </c>
      <c r="J262" s="9">
        <f>IF(D262="","",IF(H262&lt;=0,"Cobrado",IF(I262=0,"Por vencer",IF(I262&lt;=30,"Vencido 1-30",IF(I262&lt;=60,"Vencido 31-60",IF(I262&lt;=90,"Vencido 61-90","Vencido +90"))))))</f>
        <v/>
      </c>
      <c r="K262" s="7" t="n"/>
    </row>
    <row r="263">
      <c r="A263" s="23" t="n"/>
      <c r="B263" s="7" t="n"/>
      <c r="C263" s="7" t="n"/>
      <c r="D263" s="24" t="n"/>
      <c r="E263" s="25" t="n"/>
      <c r="F263" s="26">
        <f>IF(A263="","",A263+E263)</f>
        <v/>
      </c>
      <c r="G263" s="24" t="n"/>
      <c r="H263" s="27">
        <f>IF(D263="","",D263-G263)</f>
        <v/>
      </c>
      <c r="I263" s="28">
        <f>IF(OR(D263="",H263&lt;=0),"",MAX(0,TODAY()-F263))</f>
        <v/>
      </c>
      <c r="J263" s="9">
        <f>IF(D263="","",IF(H263&lt;=0,"Cobrado",IF(I263=0,"Por vencer",IF(I263&lt;=30,"Vencido 1-30",IF(I263&lt;=60,"Vencido 31-60",IF(I263&lt;=90,"Vencido 61-90","Vencido +90"))))))</f>
        <v/>
      </c>
      <c r="K263" s="7" t="n"/>
    </row>
    <row r="264">
      <c r="A264" s="23" t="n"/>
      <c r="B264" s="7" t="n"/>
      <c r="C264" s="7" t="n"/>
      <c r="D264" s="24" t="n"/>
      <c r="E264" s="25" t="n"/>
      <c r="F264" s="26">
        <f>IF(A264="","",A264+E264)</f>
        <v/>
      </c>
      <c r="G264" s="24" t="n"/>
      <c r="H264" s="27">
        <f>IF(D264="","",D264-G264)</f>
        <v/>
      </c>
      <c r="I264" s="28">
        <f>IF(OR(D264="",H264&lt;=0),"",MAX(0,TODAY()-F264))</f>
        <v/>
      </c>
      <c r="J264" s="9">
        <f>IF(D264="","",IF(H264&lt;=0,"Cobrado",IF(I264=0,"Por vencer",IF(I264&lt;=30,"Vencido 1-30",IF(I264&lt;=60,"Vencido 31-60",IF(I264&lt;=90,"Vencido 61-90","Vencido +90"))))))</f>
        <v/>
      </c>
      <c r="K264" s="7" t="n"/>
    </row>
    <row r="265">
      <c r="A265" s="23" t="n"/>
      <c r="B265" s="7" t="n"/>
      <c r="C265" s="7" t="n"/>
      <c r="D265" s="24" t="n"/>
      <c r="E265" s="25" t="n"/>
      <c r="F265" s="26">
        <f>IF(A265="","",A265+E265)</f>
        <v/>
      </c>
      <c r="G265" s="24" t="n"/>
      <c r="H265" s="27">
        <f>IF(D265="","",D265-G265)</f>
        <v/>
      </c>
      <c r="I265" s="28">
        <f>IF(OR(D265="",H265&lt;=0),"",MAX(0,TODAY()-F265))</f>
        <v/>
      </c>
      <c r="J265" s="9">
        <f>IF(D265="","",IF(H265&lt;=0,"Cobrado",IF(I265=0,"Por vencer",IF(I265&lt;=30,"Vencido 1-30",IF(I265&lt;=60,"Vencido 31-60",IF(I265&lt;=90,"Vencido 61-90","Vencido +90"))))))</f>
        <v/>
      </c>
      <c r="K265" s="7" t="n"/>
    </row>
    <row r="266">
      <c r="A266" s="23" t="n"/>
      <c r="B266" s="7" t="n"/>
      <c r="C266" s="7" t="n"/>
      <c r="D266" s="24" t="n"/>
      <c r="E266" s="25" t="n"/>
      <c r="F266" s="26">
        <f>IF(A266="","",A266+E266)</f>
        <v/>
      </c>
      <c r="G266" s="24" t="n"/>
      <c r="H266" s="27">
        <f>IF(D266="","",D266-G266)</f>
        <v/>
      </c>
      <c r="I266" s="28">
        <f>IF(OR(D266="",H266&lt;=0),"",MAX(0,TODAY()-F266))</f>
        <v/>
      </c>
      <c r="J266" s="9">
        <f>IF(D266="","",IF(H266&lt;=0,"Cobrado",IF(I266=0,"Por vencer",IF(I266&lt;=30,"Vencido 1-30",IF(I266&lt;=60,"Vencido 31-60",IF(I266&lt;=90,"Vencido 61-90","Vencido +90"))))))</f>
        <v/>
      </c>
      <c r="K266" s="7" t="n"/>
    </row>
    <row r="267">
      <c r="A267" s="23" t="n"/>
      <c r="B267" s="7" t="n"/>
      <c r="C267" s="7" t="n"/>
      <c r="D267" s="24" t="n"/>
      <c r="E267" s="25" t="n"/>
      <c r="F267" s="26">
        <f>IF(A267="","",A267+E267)</f>
        <v/>
      </c>
      <c r="G267" s="24" t="n"/>
      <c r="H267" s="27">
        <f>IF(D267="","",D267-G267)</f>
        <v/>
      </c>
      <c r="I267" s="28">
        <f>IF(OR(D267="",H267&lt;=0),"",MAX(0,TODAY()-F267))</f>
        <v/>
      </c>
      <c r="J267" s="9">
        <f>IF(D267="","",IF(H267&lt;=0,"Cobrado",IF(I267=0,"Por vencer",IF(I267&lt;=30,"Vencido 1-30",IF(I267&lt;=60,"Vencido 31-60",IF(I267&lt;=90,"Vencido 61-90","Vencido +90"))))))</f>
        <v/>
      </c>
      <c r="K267" s="7" t="n"/>
    </row>
    <row r="268">
      <c r="A268" s="23" t="n"/>
      <c r="B268" s="7" t="n"/>
      <c r="C268" s="7" t="n"/>
      <c r="D268" s="24" t="n"/>
      <c r="E268" s="25" t="n"/>
      <c r="F268" s="26">
        <f>IF(A268="","",A268+E268)</f>
        <v/>
      </c>
      <c r="G268" s="24" t="n"/>
      <c r="H268" s="27">
        <f>IF(D268="","",D268-G268)</f>
        <v/>
      </c>
      <c r="I268" s="28">
        <f>IF(OR(D268="",H268&lt;=0),"",MAX(0,TODAY()-F268))</f>
        <v/>
      </c>
      <c r="J268" s="9">
        <f>IF(D268="","",IF(H268&lt;=0,"Cobrado",IF(I268=0,"Por vencer",IF(I268&lt;=30,"Vencido 1-30",IF(I268&lt;=60,"Vencido 31-60",IF(I268&lt;=90,"Vencido 61-90","Vencido +90"))))))</f>
        <v/>
      </c>
      <c r="K268" s="7" t="n"/>
    </row>
    <row r="269">
      <c r="A269" s="23" t="n"/>
      <c r="B269" s="7" t="n"/>
      <c r="C269" s="7" t="n"/>
      <c r="D269" s="24" t="n"/>
      <c r="E269" s="25" t="n"/>
      <c r="F269" s="26">
        <f>IF(A269="","",A269+E269)</f>
        <v/>
      </c>
      <c r="G269" s="24" t="n"/>
      <c r="H269" s="27">
        <f>IF(D269="","",D269-G269)</f>
        <v/>
      </c>
      <c r="I269" s="28">
        <f>IF(OR(D269="",H269&lt;=0),"",MAX(0,TODAY()-F269))</f>
        <v/>
      </c>
      <c r="J269" s="9">
        <f>IF(D269="","",IF(H269&lt;=0,"Cobrado",IF(I269=0,"Por vencer",IF(I269&lt;=30,"Vencido 1-30",IF(I269&lt;=60,"Vencido 31-60",IF(I269&lt;=90,"Vencido 61-90","Vencido +90"))))))</f>
        <v/>
      </c>
      <c r="K269" s="7" t="n"/>
    </row>
    <row r="270">
      <c r="A270" s="23" t="n"/>
      <c r="B270" s="7" t="n"/>
      <c r="C270" s="7" t="n"/>
      <c r="D270" s="24" t="n"/>
      <c r="E270" s="25" t="n"/>
      <c r="F270" s="26">
        <f>IF(A270="","",A270+E270)</f>
        <v/>
      </c>
      <c r="G270" s="24" t="n"/>
      <c r="H270" s="27">
        <f>IF(D270="","",D270-G270)</f>
        <v/>
      </c>
      <c r="I270" s="28">
        <f>IF(OR(D270="",H270&lt;=0),"",MAX(0,TODAY()-F270))</f>
        <v/>
      </c>
      <c r="J270" s="9">
        <f>IF(D270="","",IF(H270&lt;=0,"Cobrado",IF(I270=0,"Por vencer",IF(I270&lt;=30,"Vencido 1-30",IF(I270&lt;=60,"Vencido 31-60",IF(I270&lt;=90,"Vencido 61-90","Vencido +90"))))))</f>
        <v/>
      </c>
      <c r="K270" s="7" t="n"/>
    </row>
    <row r="271">
      <c r="A271" s="23" t="n"/>
      <c r="B271" s="7" t="n"/>
      <c r="C271" s="7" t="n"/>
      <c r="D271" s="24" t="n"/>
      <c r="E271" s="25" t="n"/>
      <c r="F271" s="26">
        <f>IF(A271="","",A271+E271)</f>
        <v/>
      </c>
      <c r="G271" s="24" t="n"/>
      <c r="H271" s="27">
        <f>IF(D271="","",D271-G271)</f>
        <v/>
      </c>
      <c r="I271" s="28">
        <f>IF(OR(D271="",H271&lt;=0),"",MAX(0,TODAY()-F271))</f>
        <v/>
      </c>
      <c r="J271" s="9">
        <f>IF(D271="","",IF(H271&lt;=0,"Cobrado",IF(I271=0,"Por vencer",IF(I271&lt;=30,"Vencido 1-30",IF(I271&lt;=60,"Vencido 31-60",IF(I271&lt;=90,"Vencido 61-90","Vencido +90"))))))</f>
        <v/>
      </c>
      <c r="K271" s="7" t="n"/>
    </row>
    <row r="272">
      <c r="A272" s="23" t="n"/>
      <c r="B272" s="7" t="n"/>
      <c r="C272" s="7" t="n"/>
      <c r="D272" s="24" t="n"/>
      <c r="E272" s="25" t="n"/>
      <c r="F272" s="26">
        <f>IF(A272="","",A272+E272)</f>
        <v/>
      </c>
      <c r="G272" s="24" t="n"/>
      <c r="H272" s="27">
        <f>IF(D272="","",D272-G272)</f>
        <v/>
      </c>
      <c r="I272" s="28">
        <f>IF(OR(D272="",H272&lt;=0),"",MAX(0,TODAY()-F272))</f>
        <v/>
      </c>
      <c r="J272" s="9">
        <f>IF(D272="","",IF(H272&lt;=0,"Cobrado",IF(I272=0,"Por vencer",IF(I272&lt;=30,"Vencido 1-30",IF(I272&lt;=60,"Vencido 31-60",IF(I272&lt;=90,"Vencido 61-90","Vencido +90"))))))</f>
        <v/>
      </c>
      <c r="K272" s="7" t="n"/>
    </row>
    <row r="273">
      <c r="A273" s="23" t="n"/>
      <c r="B273" s="7" t="n"/>
      <c r="C273" s="7" t="n"/>
      <c r="D273" s="24" t="n"/>
      <c r="E273" s="25" t="n"/>
      <c r="F273" s="26">
        <f>IF(A273="","",A273+E273)</f>
        <v/>
      </c>
      <c r="G273" s="24" t="n"/>
      <c r="H273" s="27">
        <f>IF(D273="","",D273-G273)</f>
        <v/>
      </c>
      <c r="I273" s="28">
        <f>IF(OR(D273="",H273&lt;=0),"",MAX(0,TODAY()-F273))</f>
        <v/>
      </c>
      <c r="J273" s="9">
        <f>IF(D273="","",IF(H273&lt;=0,"Cobrado",IF(I273=0,"Por vencer",IF(I273&lt;=30,"Vencido 1-30",IF(I273&lt;=60,"Vencido 31-60",IF(I273&lt;=90,"Vencido 61-90","Vencido +90"))))))</f>
        <v/>
      </c>
      <c r="K273" s="7" t="n"/>
    </row>
    <row r="274">
      <c r="A274" s="23" t="n"/>
      <c r="B274" s="7" t="n"/>
      <c r="C274" s="7" t="n"/>
      <c r="D274" s="24" t="n"/>
      <c r="E274" s="25" t="n"/>
      <c r="F274" s="26">
        <f>IF(A274="","",A274+E274)</f>
        <v/>
      </c>
      <c r="G274" s="24" t="n"/>
      <c r="H274" s="27">
        <f>IF(D274="","",D274-G274)</f>
        <v/>
      </c>
      <c r="I274" s="28">
        <f>IF(OR(D274="",H274&lt;=0),"",MAX(0,TODAY()-F274))</f>
        <v/>
      </c>
      <c r="J274" s="9">
        <f>IF(D274="","",IF(H274&lt;=0,"Cobrado",IF(I274=0,"Por vencer",IF(I274&lt;=30,"Vencido 1-30",IF(I274&lt;=60,"Vencido 31-60",IF(I274&lt;=90,"Vencido 61-90","Vencido +90"))))))</f>
        <v/>
      </c>
      <c r="K274" s="7" t="n"/>
    </row>
    <row r="275">
      <c r="A275" s="23" t="n"/>
      <c r="B275" s="7" t="n"/>
      <c r="C275" s="7" t="n"/>
      <c r="D275" s="24" t="n"/>
      <c r="E275" s="25" t="n"/>
      <c r="F275" s="26">
        <f>IF(A275="","",A275+E275)</f>
        <v/>
      </c>
      <c r="G275" s="24" t="n"/>
      <c r="H275" s="27">
        <f>IF(D275="","",D275-G275)</f>
        <v/>
      </c>
      <c r="I275" s="28">
        <f>IF(OR(D275="",H275&lt;=0),"",MAX(0,TODAY()-F275))</f>
        <v/>
      </c>
      <c r="J275" s="9">
        <f>IF(D275="","",IF(H275&lt;=0,"Cobrado",IF(I275=0,"Por vencer",IF(I275&lt;=30,"Vencido 1-30",IF(I275&lt;=60,"Vencido 31-60",IF(I275&lt;=90,"Vencido 61-90","Vencido +90"))))))</f>
        <v/>
      </c>
      <c r="K275" s="7" t="n"/>
    </row>
    <row r="276">
      <c r="A276" s="23" t="n"/>
      <c r="B276" s="7" t="n"/>
      <c r="C276" s="7" t="n"/>
      <c r="D276" s="24" t="n"/>
      <c r="E276" s="25" t="n"/>
      <c r="F276" s="26">
        <f>IF(A276="","",A276+E276)</f>
        <v/>
      </c>
      <c r="G276" s="24" t="n"/>
      <c r="H276" s="27">
        <f>IF(D276="","",D276-G276)</f>
        <v/>
      </c>
      <c r="I276" s="28">
        <f>IF(OR(D276="",H276&lt;=0),"",MAX(0,TODAY()-F276))</f>
        <v/>
      </c>
      <c r="J276" s="9">
        <f>IF(D276="","",IF(H276&lt;=0,"Cobrado",IF(I276=0,"Por vencer",IF(I276&lt;=30,"Vencido 1-30",IF(I276&lt;=60,"Vencido 31-60",IF(I276&lt;=90,"Vencido 61-90","Vencido +90"))))))</f>
        <v/>
      </c>
      <c r="K276" s="7" t="n"/>
    </row>
    <row r="277">
      <c r="A277" s="23" t="n"/>
      <c r="B277" s="7" t="n"/>
      <c r="C277" s="7" t="n"/>
      <c r="D277" s="24" t="n"/>
      <c r="E277" s="25" t="n"/>
      <c r="F277" s="26">
        <f>IF(A277="","",A277+E277)</f>
        <v/>
      </c>
      <c r="G277" s="24" t="n"/>
      <c r="H277" s="27">
        <f>IF(D277="","",D277-G277)</f>
        <v/>
      </c>
      <c r="I277" s="28">
        <f>IF(OR(D277="",H277&lt;=0),"",MAX(0,TODAY()-F277))</f>
        <v/>
      </c>
      <c r="J277" s="9">
        <f>IF(D277="","",IF(H277&lt;=0,"Cobrado",IF(I277=0,"Por vencer",IF(I277&lt;=30,"Vencido 1-30",IF(I277&lt;=60,"Vencido 31-60",IF(I277&lt;=90,"Vencido 61-90","Vencido +90"))))))</f>
        <v/>
      </c>
      <c r="K277" s="7" t="n"/>
    </row>
    <row r="278">
      <c r="A278" s="23" t="n"/>
      <c r="B278" s="7" t="n"/>
      <c r="C278" s="7" t="n"/>
      <c r="D278" s="24" t="n"/>
      <c r="E278" s="25" t="n"/>
      <c r="F278" s="26">
        <f>IF(A278="","",A278+E278)</f>
        <v/>
      </c>
      <c r="G278" s="24" t="n"/>
      <c r="H278" s="27">
        <f>IF(D278="","",D278-G278)</f>
        <v/>
      </c>
      <c r="I278" s="28">
        <f>IF(OR(D278="",H278&lt;=0),"",MAX(0,TODAY()-F278))</f>
        <v/>
      </c>
      <c r="J278" s="9">
        <f>IF(D278="","",IF(H278&lt;=0,"Cobrado",IF(I278=0,"Por vencer",IF(I278&lt;=30,"Vencido 1-30",IF(I278&lt;=60,"Vencido 31-60",IF(I278&lt;=90,"Vencido 61-90","Vencido +90"))))))</f>
        <v/>
      </c>
      <c r="K278" s="7" t="n"/>
    </row>
    <row r="279">
      <c r="A279" s="23" t="n"/>
      <c r="B279" s="7" t="n"/>
      <c r="C279" s="7" t="n"/>
      <c r="D279" s="24" t="n"/>
      <c r="E279" s="25" t="n"/>
      <c r="F279" s="26">
        <f>IF(A279="","",A279+E279)</f>
        <v/>
      </c>
      <c r="G279" s="24" t="n"/>
      <c r="H279" s="27">
        <f>IF(D279="","",D279-G279)</f>
        <v/>
      </c>
      <c r="I279" s="28">
        <f>IF(OR(D279="",H279&lt;=0),"",MAX(0,TODAY()-F279))</f>
        <v/>
      </c>
      <c r="J279" s="9">
        <f>IF(D279="","",IF(H279&lt;=0,"Cobrado",IF(I279=0,"Por vencer",IF(I279&lt;=30,"Vencido 1-30",IF(I279&lt;=60,"Vencido 31-60",IF(I279&lt;=90,"Vencido 61-90","Vencido +90"))))))</f>
        <v/>
      </c>
      <c r="K279" s="7" t="n"/>
    </row>
    <row r="280">
      <c r="A280" s="23" t="n"/>
      <c r="B280" s="7" t="n"/>
      <c r="C280" s="7" t="n"/>
      <c r="D280" s="24" t="n"/>
      <c r="E280" s="25" t="n"/>
      <c r="F280" s="26">
        <f>IF(A280="","",A280+E280)</f>
        <v/>
      </c>
      <c r="G280" s="24" t="n"/>
      <c r="H280" s="27">
        <f>IF(D280="","",D280-G280)</f>
        <v/>
      </c>
      <c r="I280" s="28">
        <f>IF(OR(D280="",H280&lt;=0),"",MAX(0,TODAY()-F280))</f>
        <v/>
      </c>
      <c r="J280" s="9">
        <f>IF(D280="","",IF(H280&lt;=0,"Cobrado",IF(I280=0,"Por vencer",IF(I280&lt;=30,"Vencido 1-30",IF(I280&lt;=60,"Vencido 31-60",IF(I280&lt;=90,"Vencido 61-90","Vencido +90"))))))</f>
        <v/>
      </c>
      <c r="K280" s="7" t="n"/>
    </row>
    <row r="281">
      <c r="A281" s="23" t="n"/>
      <c r="B281" s="7" t="n"/>
      <c r="C281" s="7" t="n"/>
      <c r="D281" s="24" t="n"/>
      <c r="E281" s="25" t="n"/>
      <c r="F281" s="26">
        <f>IF(A281="","",A281+E281)</f>
        <v/>
      </c>
      <c r="G281" s="24" t="n"/>
      <c r="H281" s="27">
        <f>IF(D281="","",D281-G281)</f>
        <v/>
      </c>
      <c r="I281" s="28">
        <f>IF(OR(D281="",H281&lt;=0),"",MAX(0,TODAY()-F281))</f>
        <v/>
      </c>
      <c r="J281" s="9">
        <f>IF(D281="","",IF(H281&lt;=0,"Cobrado",IF(I281=0,"Por vencer",IF(I281&lt;=30,"Vencido 1-30",IF(I281&lt;=60,"Vencido 31-60",IF(I281&lt;=90,"Vencido 61-90","Vencido +90"))))))</f>
        <v/>
      </c>
      <c r="K281" s="7" t="n"/>
    </row>
    <row r="282">
      <c r="A282" s="23" t="n"/>
      <c r="B282" s="7" t="n"/>
      <c r="C282" s="7" t="n"/>
      <c r="D282" s="24" t="n"/>
      <c r="E282" s="25" t="n"/>
      <c r="F282" s="26">
        <f>IF(A282="","",A282+E282)</f>
        <v/>
      </c>
      <c r="G282" s="24" t="n"/>
      <c r="H282" s="27">
        <f>IF(D282="","",D282-G282)</f>
        <v/>
      </c>
      <c r="I282" s="28">
        <f>IF(OR(D282="",H282&lt;=0),"",MAX(0,TODAY()-F282))</f>
        <v/>
      </c>
      <c r="J282" s="9">
        <f>IF(D282="","",IF(H282&lt;=0,"Cobrado",IF(I282=0,"Por vencer",IF(I282&lt;=30,"Vencido 1-30",IF(I282&lt;=60,"Vencido 31-60",IF(I282&lt;=90,"Vencido 61-90","Vencido +90"))))))</f>
        <v/>
      </c>
      <c r="K282" s="7" t="n"/>
    </row>
    <row r="283">
      <c r="A283" s="23" t="n"/>
      <c r="B283" s="7" t="n"/>
      <c r="C283" s="7" t="n"/>
      <c r="D283" s="24" t="n"/>
      <c r="E283" s="25" t="n"/>
      <c r="F283" s="26">
        <f>IF(A283="","",A283+E283)</f>
        <v/>
      </c>
      <c r="G283" s="24" t="n"/>
      <c r="H283" s="27">
        <f>IF(D283="","",D283-G283)</f>
        <v/>
      </c>
      <c r="I283" s="28">
        <f>IF(OR(D283="",H283&lt;=0),"",MAX(0,TODAY()-F283))</f>
        <v/>
      </c>
      <c r="J283" s="9">
        <f>IF(D283="","",IF(H283&lt;=0,"Cobrado",IF(I283=0,"Por vencer",IF(I283&lt;=30,"Vencido 1-30",IF(I283&lt;=60,"Vencido 31-60",IF(I283&lt;=90,"Vencido 61-90","Vencido +90"))))))</f>
        <v/>
      </c>
      <c r="K283" s="7" t="n"/>
    </row>
    <row r="284">
      <c r="A284" s="23" t="n"/>
      <c r="B284" s="7" t="n"/>
      <c r="C284" s="7" t="n"/>
      <c r="D284" s="24" t="n"/>
      <c r="E284" s="25" t="n"/>
      <c r="F284" s="26">
        <f>IF(A284="","",A284+E284)</f>
        <v/>
      </c>
      <c r="G284" s="24" t="n"/>
      <c r="H284" s="27">
        <f>IF(D284="","",D284-G284)</f>
        <v/>
      </c>
      <c r="I284" s="28">
        <f>IF(OR(D284="",H284&lt;=0),"",MAX(0,TODAY()-F284))</f>
        <v/>
      </c>
      <c r="J284" s="9">
        <f>IF(D284="","",IF(H284&lt;=0,"Cobrado",IF(I284=0,"Por vencer",IF(I284&lt;=30,"Vencido 1-30",IF(I284&lt;=60,"Vencido 31-60",IF(I284&lt;=90,"Vencido 61-90","Vencido +90"))))))</f>
        <v/>
      </c>
      <c r="K284" s="7" t="n"/>
    </row>
    <row r="285">
      <c r="A285" s="23" t="n"/>
      <c r="B285" s="7" t="n"/>
      <c r="C285" s="7" t="n"/>
      <c r="D285" s="24" t="n"/>
      <c r="E285" s="25" t="n"/>
      <c r="F285" s="26">
        <f>IF(A285="","",A285+E285)</f>
        <v/>
      </c>
      <c r="G285" s="24" t="n"/>
      <c r="H285" s="27">
        <f>IF(D285="","",D285-G285)</f>
        <v/>
      </c>
      <c r="I285" s="28">
        <f>IF(OR(D285="",H285&lt;=0),"",MAX(0,TODAY()-F285))</f>
        <v/>
      </c>
      <c r="J285" s="9">
        <f>IF(D285="","",IF(H285&lt;=0,"Cobrado",IF(I285=0,"Por vencer",IF(I285&lt;=30,"Vencido 1-30",IF(I285&lt;=60,"Vencido 31-60",IF(I285&lt;=90,"Vencido 61-90","Vencido +90"))))))</f>
        <v/>
      </c>
      <c r="K285" s="7" t="n"/>
    </row>
    <row r="286">
      <c r="A286" s="23" t="n"/>
      <c r="B286" s="7" t="n"/>
      <c r="C286" s="7" t="n"/>
      <c r="D286" s="24" t="n"/>
      <c r="E286" s="25" t="n"/>
      <c r="F286" s="26">
        <f>IF(A286="","",A286+E286)</f>
        <v/>
      </c>
      <c r="G286" s="24" t="n"/>
      <c r="H286" s="27">
        <f>IF(D286="","",D286-G286)</f>
        <v/>
      </c>
      <c r="I286" s="28">
        <f>IF(OR(D286="",H286&lt;=0),"",MAX(0,TODAY()-F286))</f>
        <v/>
      </c>
      <c r="J286" s="9">
        <f>IF(D286="","",IF(H286&lt;=0,"Cobrado",IF(I286=0,"Por vencer",IF(I286&lt;=30,"Vencido 1-30",IF(I286&lt;=60,"Vencido 31-60",IF(I286&lt;=90,"Vencido 61-90","Vencido +90"))))))</f>
        <v/>
      </c>
      <c r="K286" s="7" t="n"/>
    </row>
    <row r="287">
      <c r="A287" s="23" t="n"/>
      <c r="B287" s="7" t="n"/>
      <c r="C287" s="7" t="n"/>
      <c r="D287" s="24" t="n"/>
      <c r="E287" s="25" t="n"/>
      <c r="F287" s="26">
        <f>IF(A287="","",A287+E287)</f>
        <v/>
      </c>
      <c r="G287" s="24" t="n"/>
      <c r="H287" s="27">
        <f>IF(D287="","",D287-G287)</f>
        <v/>
      </c>
      <c r="I287" s="28">
        <f>IF(OR(D287="",H287&lt;=0),"",MAX(0,TODAY()-F287))</f>
        <v/>
      </c>
      <c r="J287" s="9">
        <f>IF(D287="","",IF(H287&lt;=0,"Cobrado",IF(I287=0,"Por vencer",IF(I287&lt;=30,"Vencido 1-30",IF(I287&lt;=60,"Vencido 31-60",IF(I287&lt;=90,"Vencido 61-90","Vencido +90"))))))</f>
        <v/>
      </c>
      <c r="K287" s="7" t="n"/>
    </row>
    <row r="288">
      <c r="A288" s="23" t="n"/>
      <c r="B288" s="7" t="n"/>
      <c r="C288" s="7" t="n"/>
      <c r="D288" s="24" t="n"/>
      <c r="E288" s="25" t="n"/>
      <c r="F288" s="26">
        <f>IF(A288="","",A288+E288)</f>
        <v/>
      </c>
      <c r="G288" s="24" t="n"/>
      <c r="H288" s="27">
        <f>IF(D288="","",D288-G288)</f>
        <v/>
      </c>
      <c r="I288" s="28">
        <f>IF(OR(D288="",H288&lt;=0),"",MAX(0,TODAY()-F288))</f>
        <v/>
      </c>
      <c r="J288" s="9">
        <f>IF(D288="","",IF(H288&lt;=0,"Cobrado",IF(I288=0,"Por vencer",IF(I288&lt;=30,"Vencido 1-30",IF(I288&lt;=60,"Vencido 31-60",IF(I288&lt;=90,"Vencido 61-90","Vencido +90"))))))</f>
        <v/>
      </c>
      <c r="K288" s="7" t="n"/>
    </row>
    <row r="289">
      <c r="A289" s="23" t="n"/>
      <c r="B289" s="7" t="n"/>
      <c r="C289" s="7" t="n"/>
      <c r="D289" s="24" t="n"/>
      <c r="E289" s="25" t="n"/>
      <c r="F289" s="26">
        <f>IF(A289="","",A289+E289)</f>
        <v/>
      </c>
      <c r="G289" s="24" t="n"/>
      <c r="H289" s="27">
        <f>IF(D289="","",D289-G289)</f>
        <v/>
      </c>
      <c r="I289" s="28">
        <f>IF(OR(D289="",H289&lt;=0),"",MAX(0,TODAY()-F289))</f>
        <v/>
      </c>
      <c r="J289" s="9">
        <f>IF(D289="","",IF(H289&lt;=0,"Cobrado",IF(I289=0,"Por vencer",IF(I289&lt;=30,"Vencido 1-30",IF(I289&lt;=60,"Vencido 31-60",IF(I289&lt;=90,"Vencido 61-90","Vencido +90"))))))</f>
        <v/>
      </c>
      <c r="K289" s="7" t="n"/>
    </row>
    <row r="290">
      <c r="A290" s="23" t="n"/>
      <c r="B290" s="7" t="n"/>
      <c r="C290" s="7" t="n"/>
      <c r="D290" s="24" t="n"/>
      <c r="E290" s="25" t="n"/>
      <c r="F290" s="26">
        <f>IF(A290="","",A290+E290)</f>
        <v/>
      </c>
      <c r="G290" s="24" t="n"/>
      <c r="H290" s="27">
        <f>IF(D290="","",D290-G290)</f>
        <v/>
      </c>
      <c r="I290" s="28">
        <f>IF(OR(D290="",H290&lt;=0),"",MAX(0,TODAY()-F290))</f>
        <v/>
      </c>
      <c r="J290" s="9">
        <f>IF(D290="","",IF(H290&lt;=0,"Cobrado",IF(I290=0,"Por vencer",IF(I290&lt;=30,"Vencido 1-30",IF(I290&lt;=60,"Vencido 31-60",IF(I290&lt;=90,"Vencido 61-90","Vencido +90"))))))</f>
        <v/>
      </c>
      <c r="K290" s="7" t="n"/>
    </row>
    <row r="291">
      <c r="A291" s="23" t="n"/>
      <c r="B291" s="7" t="n"/>
      <c r="C291" s="7" t="n"/>
      <c r="D291" s="24" t="n"/>
      <c r="E291" s="25" t="n"/>
      <c r="F291" s="26">
        <f>IF(A291="","",A291+E291)</f>
        <v/>
      </c>
      <c r="G291" s="24" t="n"/>
      <c r="H291" s="27">
        <f>IF(D291="","",D291-G291)</f>
        <v/>
      </c>
      <c r="I291" s="28">
        <f>IF(OR(D291="",H291&lt;=0),"",MAX(0,TODAY()-F291))</f>
        <v/>
      </c>
      <c r="J291" s="9">
        <f>IF(D291="","",IF(H291&lt;=0,"Cobrado",IF(I291=0,"Por vencer",IF(I291&lt;=30,"Vencido 1-30",IF(I291&lt;=60,"Vencido 31-60",IF(I291&lt;=90,"Vencido 61-90","Vencido +90"))))))</f>
        <v/>
      </c>
      <c r="K291" s="7" t="n"/>
    </row>
    <row r="292">
      <c r="A292" s="23" t="n"/>
      <c r="B292" s="7" t="n"/>
      <c r="C292" s="7" t="n"/>
      <c r="D292" s="24" t="n"/>
      <c r="E292" s="25" t="n"/>
      <c r="F292" s="26">
        <f>IF(A292="","",A292+E292)</f>
        <v/>
      </c>
      <c r="G292" s="24" t="n"/>
      <c r="H292" s="27">
        <f>IF(D292="","",D292-G292)</f>
        <v/>
      </c>
      <c r="I292" s="28">
        <f>IF(OR(D292="",H292&lt;=0),"",MAX(0,TODAY()-F292))</f>
        <v/>
      </c>
      <c r="J292" s="9">
        <f>IF(D292="","",IF(H292&lt;=0,"Cobrado",IF(I292=0,"Por vencer",IF(I292&lt;=30,"Vencido 1-30",IF(I292&lt;=60,"Vencido 31-60",IF(I292&lt;=90,"Vencido 61-90","Vencido +90"))))))</f>
        <v/>
      </c>
      <c r="K292" s="7" t="n"/>
    </row>
    <row r="293">
      <c r="A293" s="23" t="n"/>
      <c r="B293" s="7" t="n"/>
      <c r="C293" s="7" t="n"/>
      <c r="D293" s="24" t="n"/>
      <c r="E293" s="25" t="n"/>
      <c r="F293" s="26">
        <f>IF(A293="","",A293+E293)</f>
        <v/>
      </c>
      <c r="G293" s="24" t="n"/>
      <c r="H293" s="27">
        <f>IF(D293="","",D293-G293)</f>
        <v/>
      </c>
      <c r="I293" s="28">
        <f>IF(OR(D293="",H293&lt;=0),"",MAX(0,TODAY()-F293))</f>
        <v/>
      </c>
      <c r="J293" s="9">
        <f>IF(D293="","",IF(H293&lt;=0,"Cobrado",IF(I293=0,"Por vencer",IF(I293&lt;=30,"Vencido 1-30",IF(I293&lt;=60,"Vencido 31-60",IF(I293&lt;=90,"Vencido 61-90","Vencido +90"))))))</f>
        <v/>
      </c>
      <c r="K293" s="7" t="n"/>
    </row>
    <row r="294">
      <c r="A294" s="23" t="n"/>
      <c r="B294" s="7" t="n"/>
      <c r="C294" s="7" t="n"/>
      <c r="D294" s="24" t="n"/>
      <c r="E294" s="25" t="n"/>
      <c r="F294" s="26">
        <f>IF(A294="","",A294+E294)</f>
        <v/>
      </c>
      <c r="G294" s="24" t="n"/>
      <c r="H294" s="27">
        <f>IF(D294="","",D294-G294)</f>
        <v/>
      </c>
      <c r="I294" s="28">
        <f>IF(OR(D294="",H294&lt;=0),"",MAX(0,TODAY()-F294))</f>
        <v/>
      </c>
      <c r="J294" s="9">
        <f>IF(D294="","",IF(H294&lt;=0,"Cobrado",IF(I294=0,"Por vencer",IF(I294&lt;=30,"Vencido 1-30",IF(I294&lt;=60,"Vencido 31-60",IF(I294&lt;=90,"Vencido 61-90","Vencido +90"))))))</f>
        <v/>
      </c>
      <c r="K294" s="7" t="n"/>
    </row>
    <row r="295">
      <c r="A295" s="23" t="n"/>
      <c r="B295" s="7" t="n"/>
      <c r="C295" s="7" t="n"/>
      <c r="D295" s="24" t="n"/>
      <c r="E295" s="25" t="n"/>
      <c r="F295" s="26">
        <f>IF(A295="","",A295+E295)</f>
        <v/>
      </c>
      <c r="G295" s="24" t="n"/>
      <c r="H295" s="27">
        <f>IF(D295="","",D295-G295)</f>
        <v/>
      </c>
      <c r="I295" s="28">
        <f>IF(OR(D295="",H295&lt;=0),"",MAX(0,TODAY()-F295))</f>
        <v/>
      </c>
      <c r="J295" s="9">
        <f>IF(D295="","",IF(H295&lt;=0,"Cobrado",IF(I295=0,"Por vencer",IF(I295&lt;=30,"Vencido 1-30",IF(I295&lt;=60,"Vencido 31-60",IF(I295&lt;=90,"Vencido 61-90","Vencido +90"))))))</f>
        <v/>
      </c>
      <c r="K295" s="7" t="n"/>
    </row>
    <row r="296">
      <c r="A296" s="23" t="n"/>
      <c r="B296" s="7" t="n"/>
      <c r="C296" s="7" t="n"/>
      <c r="D296" s="24" t="n"/>
      <c r="E296" s="25" t="n"/>
      <c r="F296" s="26">
        <f>IF(A296="","",A296+E296)</f>
        <v/>
      </c>
      <c r="G296" s="24" t="n"/>
      <c r="H296" s="27">
        <f>IF(D296="","",D296-G296)</f>
        <v/>
      </c>
      <c r="I296" s="28">
        <f>IF(OR(D296="",H296&lt;=0),"",MAX(0,TODAY()-F296))</f>
        <v/>
      </c>
      <c r="J296" s="9">
        <f>IF(D296="","",IF(H296&lt;=0,"Cobrado",IF(I296=0,"Por vencer",IF(I296&lt;=30,"Vencido 1-30",IF(I296&lt;=60,"Vencido 31-60",IF(I296&lt;=90,"Vencido 61-90","Vencido +90"))))))</f>
        <v/>
      </c>
      <c r="K296" s="7" t="n"/>
    </row>
    <row r="297">
      <c r="A297" s="23" t="n"/>
      <c r="B297" s="7" t="n"/>
      <c r="C297" s="7" t="n"/>
      <c r="D297" s="24" t="n"/>
      <c r="E297" s="25" t="n"/>
      <c r="F297" s="26">
        <f>IF(A297="","",A297+E297)</f>
        <v/>
      </c>
      <c r="G297" s="24" t="n"/>
      <c r="H297" s="27">
        <f>IF(D297="","",D297-G297)</f>
        <v/>
      </c>
      <c r="I297" s="28">
        <f>IF(OR(D297="",H297&lt;=0),"",MAX(0,TODAY()-F297))</f>
        <v/>
      </c>
      <c r="J297" s="9">
        <f>IF(D297="","",IF(H297&lt;=0,"Cobrado",IF(I297=0,"Por vencer",IF(I297&lt;=30,"Vencido 1-30",IF(I297&lt;=60,"Vencido 31-60",IF(I297&lt;=90,"Vencido 61-90","Vencido +90"))))))</f>
        <v/>
      </c>
      <c r="K297" s="7" t="n"/>
    </row>
    <row r="298">
      <c r="A298" s="23" t="n"/>
      <c r="B298" s="7" t="n"/>
      <c r="C298" s="7" t="n"/>
      <c r="D298" s="24" t="n"/>
      <c r="E298" s="25" t="n"/>
      <c r="F298" s="26">
        <f>IF(A298="","",A298+E298)</f>
        <v/>
      </c>
      <c r="G298" s="24" t="n"/>
      <c r="H298" s="27">
        <f>IF(D298="","",D298-G298)</f>
        <v/>
      </c>
      <c r="I298" s="28">
        <f>IF(OR(D298="",H298&lt;=0),"",MAX(0,TODAY()-F298))</f>
        <v/>
      </c>
      <c r="J298" s="9">
        <f>IF(D298="","",IF(H298&lt;=0,"Cobrado",IF(I298=0,"Por vencer",IF(I298&lt;=30,"Vencido 1-30",IF(I298&lt;=60,"Vencido 31-60",IF(I298&lt;=90,"Vencido 61-90","Vencido +90"))))))</f>
        <v/>
      </c>
      <c r="K298" s="7" t="n"/>
    </row>
    <row r="299">
      <c r="A299" s="23" t="n"/>
      <c r="B299" s="7" t="n"/>
      <c r="C299" s="7" t="n"/>
      <c r="D299" s="24" t="n"/>
      <c r="E299" s="25" t="n"/>
      <c r="F299" s="26">
        <f>IF(A299="","",A299+E299)</f>
        <v/>
      </c>
      <c r="G299" s="24" t="n"/>
      <c r="H299" s="27">
        <f>IF(D299="","",D299-G299)</f>
        <v/>
      </c>
      <c r="I299" s="28">
        <f>IF(OR(D299="",H299&lt;=0),"",MAX(0,TODAY()-F299))</f>
        <v/>
      </c>
      <c r="J299" s="9">
        <f>IF(D299="","",IF(H299&lt;=0,"Cobrado",IF(I299=0,"Por vencer",IF(I299&lt;=30,"Vencido 1-30",IF(I299&lt;=60,"Vencido 31-60",IF(I299&lt;=90,"Vencido 61-90","Vencido +90"))))))</f>
        <v/>
      </c>
      <c r="K299" s="7" t="n"/>
    </row>
    <row r="300">
      <c r="A300" s="23" t="n"/>
      <c r="B300" s="7" t="n"/>
      <c r="C300" s="7" t="n"/>
      <c r="D300" s="24" t="n"/>
      <c r="E300" s="25" t="n"/>
      <c r="F300" s="26">
        <f>IF(A300="","",A300+E300)</f>
        <v/>
      </c>
      <c r="G300" s="24" t="n"/>
      <c r="H300" s="27">
        <f>IF(D300="","",D300-G300)</f>
        <v/>
      </c>
      <c r="I300" s="28">
        <f>IF(OR(D300="",H300&lt;=0),"",MAX(0,TODAY()-F300))</f>
        <v/>
      </c>
      <c r="J300" s="9">
        <f>IF(D300="","",IF(H300&lt;=0,"Cobrado",IF(I300=0,"Por vencer",IF(I300&lt;=30,"Vencido 1-30",IF(I300&lt;=60,"Vencido 31-60",IF(I300&lt;=90,"Vencido 61-90","Vencido +90"))))))</f>
        <v/>
      </c>
      <c r="K300" s="7" t="n"/>
    </row>
    <row r="301">
      <c r="A301" s="23" t="n"/>
      <c r="B301" s="7" t="n"/>
      <c r="C301" s="7" t="n"/>
      <c r="D301" s="24" t="n"/>
      <c r="E301" s="25" t="n"/>
      <c r="F301" s="26">
        <f>IF(A301="","",A301+E301)</f>
        <v/>
      </c>
      <c r="G301" s="24" t="n"/>
      <c r="H301" s="27">
        <f>IF(D301="","",D301-G301)</f>
        <v/>
      </c>
      <c r="I301" s="28">
        <f>IF(OR(D301="",H301&lt;=0),"",MAX(0,TODAY()-F301))</f>
        <v/>
      </c>
      <c r="J301" s="9">
        <f>IF(D301="","",IF(H301&lt;=0,"Cobrado",IF(I301=0,"Por vencer",IF(I301&lt;=30,"Vencido 1-30",IF(I301&lt;=60,"Vencido 31-60",IF(I301&lt;=90,"Vencido 61-90","Vencido +90"))))))</f>
        <v/>
      </c>
      <c r="K301" s="7" t="n"/>
    </row>
    <row r="302">
      <c r="A302" s="23" t="n"/>
      <c r="B302" s="7" t="n"/>
      <c r="C302" s="7" t="n"/>
      <c r="D302" s="24" t="n"/>
      <c r="E302" s="25" t="n"/>
      <c r="F302" s="26">
        <f>IF(A302="","",A302+E302)</f>
        <v/>
      </c>
      <c r="G302" s="24" t="n"/>
      <c r="H302" s="27">
        <f>IF(D302="","",D302-G302)</f>
        <v/>
      </c>
      <c r="I302" s="28">
        <f>IF(OR(D302="",H302&lt;=0),"",MAX(0,TODAY()-F302))</f>
        <v/>
      </c>
      <c r="J302" s="9">
        <f>IF(D302="","",IF(H302&lt;=0,"Cobrado",IF(I302=0,"Por vencer",IF(I302&lt;=30,"Vencido 1-30",IF(I302&lt;=60,"Vencido 31-60",IF(I302&lt;=90,"Vencido 61-90","Vencido +90"))))))</f>
        <v/>
      </c>
      <c r="K302" s="7" t="n"/>
    </row>
    <row r="303">
      <c r="A303" s="23" t="n"/>
      <c r="B303" s="7" t="n"/>
      <c r="C303" s="7" t="n"/>
      <c r="D303" s="24" t="n"/>
      <c r="E303" s="25" t="n"/>
      <c r="F303" s="26">
        <f>IF(A303="","",A303+E303)</f>
        <v/>
      </c>
      <c r="G303" s="24" t="n"/>
      <c r="H303" s="27">
        <f>IF(D303="","",D303-G303)</f>
        <v/>
      </c>
      <c r="I303" s="28">
        <f>IF(OR(D303="",H303&lt;=0),"",MAX(0,TODAY()-F303))</f>
        <v/>
      </c>
      <c r="J303" s="9">
        <f>IF(D303="","",IF(H303&lt;=0,"Cobrado",IF(I303=0,"Por vencer",IF(I303&lt;=30,"Vencido 1-30",IF(I303&lt;=60,"Vencido 31-60",IF(I303&lt;=90,"Vencido 61-90","Vencido +90"))))))</f>
        <v/>
      </c>
      <c r="K303" s="7" t="n"/>
    </row>
    <row r="304">
      <c r="A304" s="23" t="n"/>
      <c r="B304" s="7" t="n"/>
      <c r="C304" s="7" t="n"/>
      <c r="D304" s="24" t="n"/>
      <c r="E304" s="25" t="n"/>
      <c r="F304" s="26">
        <f>IF(A304="","",A304+E304)</f>
        <v/>
      </c>
      <c r="G304" s="24" t="n"/>
      <c r="H304" s="27">
        <f>IF(D304="","",D304-G304)</f>
        <v/>
      </c>
      <c r="I304" s="28">
        <f>IF(OR(D304="",H304&lt;=0),"",MAX(0,TODAY()-F304))</f>
        <v/>
      </c>
      <c r="J304" s="9">
        <f>IF(D304="","",IF(H304&lt;=0,"Cobrado",IF(I304=0,"Por vencer",IF(I304&lt;=30,"Vencido 1-30",IF(I304&lt;=60,"Vencido 31-60",IF(I304&lt;=90,"Vencido 61-90","Vencido +90"))))))</f>
        <v/>
      </c>
      <c r="K304" s="7" t="n"/>
    </row>
    <row r="305">
      <c r="A305" s="23" t="n"/>
      <c r="B305" s="7" t="n"/>
      <c r="C305" s="7" t="n"/>
      <c r="D305" s="24" t="n"/>
      <c r="E305" s="25" t="n"/>
      <c r="F305" s="26">
        <f>IF(A305="","",A305+E305)</f>
        <v/>
      </c>
      <c r="G305" s="24" t="n"/>
      <c r="H305" s="27">
        <f>IF(D305="","",D305-G305)</f>
        <v/>
      </c>
      <c r="I305" s="28">
        <f>IF(OR(D305="",H305&lt;=0),"",MAX(0,TODAY()-F305))</f>
        <v/>
      </c>
      <c r="J305" s="9">
        <f>IF(D305="","",IF(H305&lt;=0,"Cobrado",IF(I305=0,"Por vencer",IF(I305&lt;=30,"Vencido 1-30",IF(I305&lt;=60,"Vencido 31-60",IF(I305&lt;=90,"Vencido 61-90","Vencido +90"))))))</f>
        <v/>
      </c>
      <c r="K305" s="7" t="n"/>
    </row>
    <row r="306">
      <c r="A306" s="23" t="n"/>
      <c r="B306" s="7" t="n"/>
      <c r="C306" s="7" t="n"/>
      <c r="D306" s="24" t="n"/>
      <c r="E306" s="25" t="n"/>
      <c r="F306" s="26">
        <f>IF(A306="","",A306+E306)</f>
        <v/>
      </c>
      <c r="G306" s="24" t="n"/>
      <c r="H306" s="27">
        <f>IF(D306="","",D306-G306)</f>
        <v/>
      </c>
      <c r="I306" s="28">
        <f>IF(OR(D306="",H306&lt;=0),"",MAX(0,TODAY()-F306))</f>
        <v/>
      </c>
      <c r="J306" s="9">
        <f>IF(D306="","",IF(H306&lt;=0,"Cobrado",IF(I306=0,"Por vencer",IF(I306&lt;=30,"Vencido 1-30",IF(I306&lt;=60,"Vencido 31-60",IF(I306&lt;=90,"Vencido 61-90","Vencido +90"))))))</f>
        <v/>
      </c>
      <c r="K306" s="7" t="n"/>
    </row>
    <row r="307">
      <c r="A307" s="23" t="n"/>
      <c r="B307" s="7" t="n"/>
      <c r="C307" s="7" t="n"/>
      <c r="D307" s="24" t="n"/>
      <c r="E307" s="25" t="n"/>
      <c r="F307" s="26">
        <f>IF(A307="","",A307+E307)</f>
        <v/>
      </c>
      <c r="G307" s="24" t="n"/>
      <c r="H307" s="27">
        <f>IF(D307="","",D307-G307)</f>
        <v/>
      </c>
      <c r="I307" s="28">
        <f>IF(OR(D307="",H307&lt;=0),"",MAX(0,TODAY()-F307))</f>
        <v/>
      </c>
      <c r="J307" s="9">
        <f>IF(D307="","",IF(H307&lt;=0,"Cobrado",IF(I307=0,"Por vencer",IF(I307&lt;=30,"Vencido 1-30",IF(I307&lt;=60,"Vencido 31-60",IF(I307&lt;=90,"Vencido 61-90","Vencido +90"))))))</f>
        <v/>
      </c>
      <c r="K307" s="7" t="n"/>
    </row>
    <row r="308">
      <c r="A308" s="23" t="n"/>
      <c r="B308" s="7" t="n"/>
      <c r="C308" s="7" t="n"/>
      <c r="D308" s="24" t="n"/>
      <c r="E308" s="25" t="n"/>
      <c r="F308" s="26">
        <f>IF(A308="","",A308+E308)</f>
        <v/>
      </c>
      <c r="G308" s="24" t="n"/>
      <c r="H308" s="27">
        <f>IF(D308="","",D308-G308)</f>
        <v/>
      </c>
      <c r="I308" s="28">
        <f>IF(OR(D308="",H308&lt;=0),"",MAX(0,TODAY()-F308))</f>
        <v/>
      </c>
      <c r="J308" s="9">
        <f>IF(D308="","",IF(H308&lt;=0,"Cobrado",IF(I308=0,"Por vencer",IF(I308&lt;=30,"Vencido 1-30",IF(I308&lt;=60,"Vencido 31-60",IF(I308&lt;=90,"Vencido 61-90","Vencido +90"))))))</f>
        <v/>
      </c>
      <c r="K308" s="7" t="n"/>
    </row>
    <row r="309">
      <c r="A309" s="23" t="n"/>
      <c r="B309" s="7" t="n"/>
      <c r="C309" s="7" t="n"/>
      <c r="D309" s="24" t="n"/>
      <c r="E309" s="25" t="n"/>
      <c r="F309" s="26">
        <f>IF(A309="","",A309+E309)</f>
        <v/>
      </c>
      <c r="G309" s="24" t="n"/>
      <c r="H309" s="27">
        <f>IF(D309="","",D309-G309)</f>
        <v/>
      </c>
      <c r="I309" s="28">
        <f>IF(OR(D309="",H309&lt;=0),"",MAX(0,TODAY()-F309))</f>
        <v/>
      </c>
      <c r="J309" s="9">
        <f>IF(D309="","",IF(H309&lt;=0,"Cobrado",IF(I309=0,"Por vencer",IF(I309&lt;=30,"Vencido 1-30",IF(I309&lt;=60,"Vencido 31-60",IF(I309&lt;=90,"Vencido 61-90","Vencido +90"))))))</f>
        <v/>
      </c>
      <c r="K309" s="7" t="n"/>
    </row>
    <row r="310">
      <c r="A310" s="23" t="n"/>
      <c r="B310" s="7" t="n"/>
      <c r="C310" s="7" t="n"/>
      <c r="D310" s="24" t="n"/>
      <c r="E310" s="25" t="n"/>
      <c r="F310" s="26">
        <f>IF(A310="","",A310+E310)</f>
        <v/>
      </c>
      <c r="G310" s="24" t="n"/>
      <c r="H310" s="27">
        <f>IF(D310="","",D310-G310)</f>
        <v/>
      </c>
      <c r="I310" s="28">
        <f>IF(OR(D310="",H310&lt;=0),"",MAX(0,TODAY()-F310))</f>
        <v/>
      </c>
      <c r="J310" s="9">
        <f>IF(D310="","",IF(H310&lt;=0,"Cobrado",IF(I310=0,"Por vencer",IF(I310&lt;=30,"Vencido 1-30",IF(I310&lt;=60,"Vencido 31-60",IF(I310&lt;=90,"Vencido 61-90","Vencido +90"))))))</f>
        <v/>
      </c>
      <c r="K310" s="7" t="n"/>
    </row>
    <row r="311">
      <c r="A311" s="23" t="n"/>
      <c r="B311" s="7" t="n"/>
      <c r="C311" s="7" t="n"/>
      <c r="D311" s="24" t="n"/>
      <c r="E311" s="25" t="n"/>
      <c r="F311" s="26">
        <f>IF(A311="","",A311+E311)</f>
        <v/>
      </c>
      <c r="G311" s="24" t="n"/>
      <c r="H311" s="27">
        <f>IF(D311="","",D311-G311)</f>
        <v/>
      </c>
      <c r="I311" s="28">
        <f>IF(OR(D311="",H311&lt;=0),"",MAX(0,TODAY()-F311))</f>
        <v/>
      </c>
      <c r="J311" s="9">
        <f>IF(D311="","",IF(H311&lt;=0,"Cobrado",IF(I311=0,"Por vencer",IF(I311&lt;=30,"Vencido 1-30",IF(I311&lt;=60,"Vencido 31-60",IF(I311&lt;=90,"Vencido 61-90","Vencido +90"))))))</f>
        <v/>
      </c>
      <c r="K311" s="7" t="n"/>
    </row>
    <row r="312">
      <c r="A312" s="23" t="n"/>
      <c r="B312" s="7" t="n"/>
      <c r="C312" s="7" t="n"/>
      <c r="D312" s="24" t="n"/>
      <c r="E312" s="25" t="n"/>
      <c r="F312" s="26">
        <f>IF(A312="","",A312+E312)</f>
        <v/>
      </c>
      <c r="G312" s="24" t="n"/>
      <c r="H312" s="27">
        <f>IF(D312="","",D312-G312)</f>
        <v/>
      </c>
      <c r="I312" s="28">
        <f>IF(OR(D312="",H312&lt;=0),"",MAX(0,TODAY()-F312))</f>
        <v/>
      </c>
      <c r="J312" s="9">
        <f>IF(D312="","",IF(H312&lt;=0,"Cobrado",IF(I312=0,"Por vencer",IF(I312&lt;=30,"Vencido 1-30",IF(I312&lt;=60,"Vencido 31-60",IF(I312&lt;=90,"Vencido 61-90","Vencido +90"))))))</f>
        <v/>
      </c>
      <c r="K312" s="7" t="n"/>
    </row>
    <row r="313">
      <c r="A313" s="23" t="n"/>
      <c r="B313" s="7" t="n"/>
      <c r="C313" s="7" t="n"/>
      <c r="D313" s="24" t="n"/>
      <c r="E313" s="25" t="n"/>
      <c r="F313" s="26">
        <f>IF(A313="","",A313+E313)</f>
        <v/>
      </c>
      <c r="G313" s="24" t="n"/>
      <c r="H313" s="27">
        <f>IF(D313="","",D313-G313)</f>
        <v/>
      </c>
      <c r="I313" s="28">
        <f>IF(OR(D313="",H313&lt;=0),"",MAX(0,TODAY()-F313))</f>
        <v/>
      </c>
      <c r="J313" s="9">
        <f>IF(D313="","",IF(H313&lt;=0,"Cobrado",IF(I313=0,"Por vencer",IF(I313&lt;=30,"Vencido 1-30",IF(I313&lt;=60,"Vencido 31-60",IF(I313&lt;=90,"Vencido 61-90","Vencido +90"))))))</f>
        <v/>
      </c>
      <c r="K313" s="7" t="n"/>
    </row>
    <row r="314">
      <c r="A314" s="23" t="n"/>
      <c r="B314" s="7" t="n"/>
      <c r="C314" s="7" t="n"/>
      <c r="D314" s="24" t="n"/>
      <c r="E314" s="25" t="n"/>
      <c r="F314" s="26">
        <f>IF(A314="","",A314+E314)</f>
        <v/>
      </c>
      <c r="G314" s="24" t="n"/>
      <c r="H314" s="27">
        <f>IF(D314="","",D314-G314)</f>
        <v/>
      </c>
      <c r="I314" s="28">
        <f>IF(OR(D314="",H314&lt;=0),"",MAX(0,TODAY()-F314))</f>
        <v/>
      </c>
      <c r="J314" s="9">
        <f>IF(D314="","",IF(H314&lt;=0,"Cobrado",IF(I314=0,"Por vencer",IF(I314&lt;=30,"Vencido 1-30",IF(I314&lt;=60,"Vencido 31-60",IF(I314&lt;=90,"Vencido 61-90","Vencido +90"))))))</f>
        <v/>
      </c>
      <c r="K314" s="7" t="n"/>
    </row>
    <row r="315">
      <c r="A315" s="23" t="n"/>
      <c r="B315" s="7" t="n"/>
      <c r="C315" s="7" t="n"/>
      <c r="D315" s="24" t="n"/>
      <c r="E315" s="25" t="n"/>
      <c r="F315" s="26">
        <f>IF(A315="","",A315+E315)</f>
        <v/>
      </c>
      <c r="G315" s="24" t="n"/>
      <c r="H315" s="27">
        <f>IF(D315="","",D315-G315)</f>
        <v/>
      </c>
      <c r="I315" s="28">
        <f>IF(OR(D315="",H315&lt;=0),"",MAX(0,TODAY()-F315))</f>
        <v/>
      </c>
      <c r="J315" s="9">
        <f>IF(D315="","",IF(H315&lt;=0,"Cobrado",IF(I315=0,"Por vencer",IF(I315&lt;=30,"Vencido 1-30",IF(I315&lt;=60,"Vencido 31-60",IF(I315&lt;=90,"Vencido 61-90","Vencido +90"))))))</f>
        <v/>
      </c>
      <c r="K315" s="7" t="n"/>
    </row>
    <row r="316">
      <c r="A316" s="23" t="n"/>
      <c r="B316" s="7" t="n"/>
      <c r="C316" s="7" t="n"/>
      <c r="D316" s="24" t="n"/>
      <c r="E316" s="25" t="n"/>
      <c r="F316" s="26">
        <f>IF(A316="","",A316+E316)</f>
        <v/>
      </c>
      <c r="G316" s="24" t="n"/>
      <c r="H316" s="27">
        <f>IF(D316="","",D316-G316)</f>
        <v/>
      </c>
      <c r="I316" s="28">
        <f>IF(OR(D316="",H316&lt;=0),"",MAX(0,TODAY()-F316))</f>
        <v/>
      </c>
      <c r="J316" s="9">
        <f>IF(D316="","",IF(H316&lt;=0,"Cobrado",IF(I316=0,"Por vencer",IF(I316&lt;=30,"Vencido 1-30",IF(I316&lt;=60,"Vencido 31-60",IF(I316&lt;=90,"Vencido 61-90","Vencido +90"))))))</f>
        <v/>
      </c>
      <c r="K316" s="7" t="n"/>
    </row>
    <row r="317">
      <c r="A317" s="23" t="n"/>
      <c r="B317" s="7" t="n"/>
      <c r="C317" s="7" t="n"/>
      <c r="D317" s="24" t="n"/>
      <c r="E317" s="25" t="n"/>
      <c r="F317" s="26">
        <f>IF(A317="","",A317+E317)</f>
        <v/>
      </c>
      <c r="G317" s="24" t="n"/>
      <c r="H317" s="27">
        <f>IF(D317="","",D317-G317)</f>
        <v/>
      </c>
      <c r="I317" s="28">
        <f>IF(OR(D317="",H317&lt;=0),"",MAX(0,TODAY()-F317))</f>
        <v/>
      </c>
      <c r="J317" s="9">
        <f>IF(D317="","",IF(H317&lt;=0,"Cobrado",IF(I317=0,"Por vencer",IF(I317&lt;=30,"Vencido 1-30",IF(I317&lt;=60,"Vencido 31-60",IF(I317&lt;=90,"Vencido 61-90","Vencido +90"))))))</f>
        <v/>
      </c>
      <c r="K317" s="7" t="n"/>
    </row>
    <row r="318">
      <c r="A318" s="23" t="n"/>
      <c r="B318" s="7" t="n"/>
      <c r="C318" s="7" t="n"/>
      <c r="D318" s="24" t="n"/>
      <c r="E318" s="25" t="n"/>
      <c r="F318" s="26">
        <f>IF(A318="","",A318+E318)</f>
        <v/>
      </c>
      <c r="G318" s="24" t="n"/>
      <c r="H318" s="27">
        <f>IF(D318="","",D318-G318)</f>
        <v/>
      </c>
      <c r="I318" s="28">
        <f>IF(OR(D318="",H318&lt;=0),"",MAX(0,TODAY()-F318))</f>
        <v/>
      </c>
      <c r="J318" s="9">
        <f>IF(D318="","",IF(H318&lt;=0,"Cobrado",IF(I318=0,"Por vencer",IF(I318&lt;=30,"Vencido 1-30",IF(I318&lt;=60,"Vencido 31-60",IF(I318&lt;=90,"Vencido 61-90","Vencido +90"))))))</f>
        <v/>
      </c>
      <c r="K318" s="7" t="n"/>
    </row>
    <row r="319">
      <c r="A319" s="23" t="n"/>
      <c r="B319" s="7" t="n"/>
      <c r="C319" s="7" t="n"/>
      <c r="D319" s="24" t="n"/>
      <c r="E319" s="25" t="n"/>
      <c r="F319" s="26">
        <f>IF(A319="","",A319+E319)</f>
        <v/>
      </c>
      <c r="G319" s="24" t="n"/>
      <c r="H319" s="27">
        <f>IF(D319="","",D319-G319)</f>
        <v/>
      </c>
      <c r="I319" s="28">
        <f>IF(OR(D319="",H319&lt;=0),"",MAX(0,TODAY()-F319))</f>
        <v/>
      </c>
      <c r="J319" s="9">
        <f>IF(D319="","",IF(H319&lt;=0,"Cobrado",IF(I319=0,"Por vencer",IF(I319&lt;=30,"Vencido 1-30",IF(I319&lt;=60,"Vencido 31-60",IF(I319&lt;=90,"Vencido 61-90","Vencido +90"))))))</f>
        <v/>
      </c>
      <c r="K319" s="7" t="n"/>
    </row>
    <row r="320">
      <c r="A320" s="23" t="n"/>
      <c r="B320" s="7" t="n"/>
      <c r="C320" s="7" t="n"/>
      <c r="D320" s="24" t="n"/>
      <c r="E320" s="25" t="n"/>
      <c r="F320" s="26">
        <f>IF(A320="","",A320+E320)</f>
        <v/>
      </c>
      <c r="G320" s="24" t="n"/>
      <c r="H320" s="27">
        <f>IF(D320="","",D320-G320)</f>
        <v/>
      </c>
      <c r="I320" s="28">
        <f>IF(OR(D320="",H320&lt;=0),"",MAX(0,TODAY()-F320))</f>
        <v/>
      </c>
      <c r="J320" s="9">
        <f>IF(D320="","",IF(H320&lt;=0,"Cobrado",IF(I320=0,"Por vencer",IF(I320&lt;=30,"Vencido 1-30",IF(I320&lt;=60,"Vencido 31-60",IF(I320&lt;=90,"Vencido 61-90","Vencido +90"))))))</f>
        <v/>
      </c>
      <c r="K320" s="7" t="n"/>
    </row>
    <row r="321">
      <c r="A321" s="23" t="n"/>
      <c r="B321" s="7" t="n"/>
      <c r="C321" s="7" t="n"/>
      <c r="D321" s="24" t="n"/>
      <c r="E321" s="25" t="n"/>
      <c r="F321" s="26">
        <f>IF(A321="","",A321+E321)</f>
        <v/>
      </c>
      <c r="G321" s="24" t="n"/>
      <c r="H321" s="27">
        <f>IF(D321="","",D321-G321)</f>
        <v/>
      </c>
      <c r="I321" s="28">
        <f>IF(OR(D321="",H321&lt;=0),"",MAX(0,TODAY()-F321))</f>
        <v/>
      </c>
      <c r="J321" s="9">
        <f>IF(D321="","",IF(H321&lt;=0,"Cobrado",IF(I321=0,"Por vencer",IF(I321&lt;=30,"Vencido 1-30",IF(I321&lt;=60,"Vencido 31-60",IF(I321&lt;=90,"Vencido 61-90","Vencido +90"))))))</f>
        <v/>
      </c>
      <c r="K321" s="7" t="n"/>
    </row>
    <row r="322">
      <c r="A322" s="23" t="n"/>
      <c r="B322" s="7" t="n"/>
      <c r="C322" s="7" t="n"/>
      <c r="D322" s="24" t="n"/>
      <c r="E322" s="25" t="n"/>
      <c r="F322" s="26">
        <f>IF(A322="","",A322+E322)</f>
        <v/>
      </c>
      <c r="G322" s="24" t="n"/>
      <c r="H322" s="27">
        <f>IF(D322="","",D322-G322)</f>
        <v/>
      </c>
      <c r="I322" s="28">
        <f>IF(OR(D322="",H322&lt;=0),"",MAX(0,TODAY()-F322))</f>
        <v/>
      </c>
      <c r="J322" s="9">
        <f>IF(D322="","",IF(H322&lt;=0,"Cobrado",IF(I322=0,"Por vencer",IF(I322&lt;=30,"Vencido 1-30",IF(I322&lt;=60,"Vencido 31-60",IF(I322&lt;=90,"Vencido 61-90","Vencido +90"))))))</f>
        <v/>
      </c>
      <c r="K322" s="7" t="n"/>
    </row>
    <row r="323">
      <c r="A323" s="23" t="n"/>
      <c r="B323" s="7" t="n"/>
      <c r="C323" s="7" t="n"/>
      <c r="D323" s="24" t="n"/>
      <c r="E323" s="25" t="n"/>
      <c r="F323" s="26">
        <f>IF(A323="","",A323+E323)</f>
        <v/>
      </c>
      <c r="G323" s="24" t="n"/>
      <c r="H323" s="27">
        <f>IF(D323="","",D323-G323)</f>
        <v/>
      </c>
      <c r="I323" s="28">
        <f>IF(OR(D323="",H323&lt;=0),"",MAX(0,TODAY()-F323))</f>
        <v/>
      </c>
      <c r="J323" s="9">
        <f>IF(D323="","",IF(H323&lt;=0,"Cobrado",IF(I323=0,"Por vencer",IF(I323&lt;=30,"Vencido 1-30",IF(I323&lt;=60,"Vencido 31-60",IF(I323&lt;=90,"Vencido 61-90","Vencido +90"))))))</f>
        <v/>
      </c>
      <c r="K323" s="7" t="n"/>
    </row>
    <row r="324">
      <c r="A324" s="23" t="n"/>
      <c r="B324" s="7" t="n"/>
      <c r="C324" s="7" t="n"/>
      <c r="D324" s="24" t="n"/>
      <c r="E324" s="25" t="n"/>
      <c r="F324" s="26">
        <f>IF(A324="","",A324+E324)</f>
        <v/>
      </c>
      <c r="G324" s="24" t="n"/>
      <c r="H324" s="27">
        <f>IF(D324="","",D324-G324)</f>
        <v/>
      </c>
      <c r="I324" s="28">
        <f>IF(OR(D324="",H324&lt;=0),"",MAX(0,TODAY()-F324))</f>
        <v/>
      </c>
      <c r="J324" s="9">
        <f>IF(D324="","",IF(H324&lt;=0,"Cobrado",IF(I324=0,"Por vencer",IF(I324&lt;=30,"Vencido 1-30",IF(I324&lt;=60,"Vencido 31-60",IF(I324&lt;=90,"Vencido 61-90","Vencido +90"))))))</f>
        <v/>
      </c>
      <c r="K324" s="7" t="n"/>
    </row>
    <row r="325">
      <c r="A325" s="23" t="n"/>
      <c r="B325" s="7" t="n"/>
      <c r="C325" s="7" t="n"/>
      <c r="D325" s="24" t="n"/>
      <c r="E325" s="25" t="n"/>
      <c r="F325" s="26">
        <f>IF(A325="","",A325+E325)</f>
        <v/>
      </c>
      <c r="G325" s="24" t="n"/>
      <c r="H325" s="27">
        <f>IF(D325="","",D325-G325)</f>
        <v/>
      </c>
      <c r="I325" s="28">
        <f>IF(OR(D325="",H325&lt;=0),"",MAX(0,TODAY()-F325))</f>
        <v/>
      </c>
      <c r="J325" s="9">
        <f>IF(D325="","",IF(H325&lt;=0,"Cobrado",IF(I325=0,"Por vencer",IF(I325&lt;=30,"Vencido 1-30",IF(I325&lt;=60,"Vencido 31-60",IF(I325&lt;=90,"Vencido 61-90","Vencido +90"))))))</f>
        <v/>
      </c>
      <c r="K325" s="7" t="n"/>
    </row>
    <row r="326">
      <c r="A326" s="23" t="n"/>
      <c r="B326" s="7" t="n"/>
      <c r="C326" s="7" t="n"/>
      <c r="D326" s="24" t="n"/>
      <c r="E326" s="25" t="n"/>
      <c r="F326" s="26">
        <f>IF(A326="","",A326+E326)</f>
        <v/>
      </c>
      <c r="G326" s="24" t="n"/>
      <c r="H326" s="27">
        <f>IF(D326="","",D326-G326)</f>
        <v/>
      </c>
      <c r="I326" s="28">
        <f>IF(OR(D326="",H326&lt;=0),"",MAX(0,TODAY()-F326))</f>
        <v/>
      </c>
      <c r="J326" s="9">
        <f>IF(D326="","",IF(H326&lt;=0,"Cobrado",IF(I326=0,"Por vencer",IF(I326&lt;=30,"Vencido 1-30",IF(I326&lt;=60,"Vencido 31-60",IF(I326&lt;=90,"Vencido 61-90","Vencido +90"))))))</f>
        <v/>
      </c>
      <c r="K326" s="7" t="n"/>
    </row>
    <row r="327">
      <c r="A327" s="23" t="n"/>
      <c r="B327" s="7" t="n"/>
      <c r="C327" s="7" t="n"/>
      <c r="D327" s="24" t="n"/>
      <c r="E327" s="25" t="n"/>
      <c r="F327" s="26">
        <f>IF(A327="","",A327+E327)</f>
        <v/>
      </c>
      <c r="G327" s="24" t="n"/>
      <c r="H327" s="27">
        <f>IF(D327="","",D327-G327)</f>
        <v/>
      </c>
      <c r="I327" s="28">
        <f>IF(OR(D327="",H327&lt;=0),"",MAX(0,TODAY()-F327))</f>
        <v/>
      </c>
      <c r="J327" s="9">
        <f>IF(D327="","",IF(H327&lt;=0,"Cobrado",IF(I327=0,"Por vencer",IF(I327&lt;=30,"Vencido 1-30",IF(I327&lt;=60,"Vencido 31-60",IF(I327&lt;=90,"Vencido 61-90","Vencido +90"))))))</f>
        <v/>
      </c>
      <c r="K327" s="7" t="n"/>
    </row>
    <row r="328">
      <c r="A328" s="23" t="n"/>
      <c r="B328" s="7" t="n"/>
      <c r="C328" s="7" t="n"/>
      <c r="D328" s="24" t="n"/>
      <c r="E328" s="25" t="n"/>
      <c r="F328" s="26">
        <f>IF(A328="","",A328+E328)</f>
        <v/>
      </c>
      <c r="G328" s="24" t="n"/>
      <c r="H328" s="27">
        <f>IF(D328="","",D328-G328)</f>
        <v/>
      </c>
      <c r="I328" s="28">
        <f>IF(OR(D328="",H328&lt;=0),"",MAX(0,TODAY()-F328))</f>
        <v/>
      </c>
      <c r="J328" s="9">
        <f>IF(D328="","",IF(H328&lt;=0,"Cobrado",IF(I328=0,"Por vencer",IF(I328&lt;=30,"Vencido 1-30",IF(I328&lt;=60,"Vencido 31-60",IF(I328&lt;=90,"Vencido 61-90","Vencido +90"))))))</f>
        <v/>
      </c>
      <c r="K328" s="7" t="n"/>
    </row>
    <row r="329">
      <c r="A329" s="23" t="n"/>
      <c r="B329" s="7" t="n"/>
      <c r="C329" s="7" t="n"/>
      <c r="D329" s="24" t="n"/>
      <c r="E329" s="25" t="n"/>
      <c r="F329" s="26">
        <f>IF(A329="","",A329+E329)</f>
        <v/>
      </c>
      <c r="G329" s="24" t="n"/>
      <c r="H329" s="27">
        <f>IF(D329="","",D329-G329)</f>
        <v/>
      </c>
      <c r="I329" s="28">
        <f>IF(OR(D329="",H329&lt;=0),"",MAX(0,TODAY()-F329))</f>
        <v/>
      </c>
      <c r="J329" s="9">
        <f>IF(D329="","",IF(H329&lt;=0,"Cobrado",IF(I329=0,"Por vencer",IF(I329&lt;=30,"Vencido 1-30",IF(I329&lt;=60,"Vencido 31-60",IF(I329&lt;=90,"Vencido 61-90","Vencido +90"))))))</f>
        <v/>
      </c>
      <c r="K329" s="7" t="n"/>
    </row>
    <row r="330">
      <c r="A330" s="23" t="n"/>
      <c r="B330" s="7" t="n"/>
      <c r="C330" s="7" t="n"/>
      <c r="D330" s="24" t="n"/>
      <c r="E330" s="25" t="n"/>
      <c r="F330" s="26">
        <f>IF(A330="","",A330+E330)</f>
        <v/>
      </c>
      <c r="G330" s="24" t="n"/>
      <c r="H330" s="27">
        <f>IF(D330="","",D330-G330)</f>
        <v/>
      </c>
      <c r="I330" s="28">
        <f>IF(OR(D330="",H330&lt;=0),"",MAX(0,TODAY()-F330))</f>
        <v/>
      </c>
      <c r="J330" s="9">
        <f>IF(D330="","",IF(H330&lt;=0,"Cobrado",IF(I330=0,"Por vencer",IF(I330&lt;=30,"Vencido 1-30",IF(I330&lt;=60,"Vencido 31-60",IF(I330&lt;=90,"Vencido 61-90","Vencido +90"))))))</f>
        <v/>
      </c>
      <c r="K330" s="7" t="n"/>
    </row>
    <row r="331">
      <c r="A331" s="23" t="n"/>
      <c r="B331" s="7" t="n"/>
      <c r="C331" s="7" t="n"/>
      <c r="D331" s="24" t="n"/>
      <c r="E331" s="25" t="n"/>
      <c r="F331" s="26">
        <f>IF(A331="","",A331+E331)</f>
        <v/>
      </c>
      <c r="G331" s="24" t="n"/>
      <c r="H331" s="27">
        <f>IF(D331="","",D331-G331)</f>
        <v/>
      </c>
      <c r="I331" s="28">
        <f>IF(OR(D331="",H331&lt;=0),"",MAX(0,TODAY()-F331))</f>
        <v/>
      </c>
      <c r="J331" s="9">
        <f>IF(D331="","",IF(H331&lt;=0,"Cobrado",IF(I331=0,"Por vencer",IF(I331&lt;=30,"Vencido 1-30",IF(I331&lt;=60,"Vencido 31-60",IF(I331&lt;=90,"Vencido 61-90","Vencido +90"))))))</f>
        <v/>
      </c>
      <c r="K331" s="7" t="n"/>
    </row>
    <row r="332">
      <c r="A332" s="23" t="n"/>
      <c r="B332" s="7" t="n"/>
      <c r="C332" s="7" t="n"/>
      <c r="D332" s="24" t="n"/>
      <c r="E332" s="25" t="n"/>
      <c r="F332" s="26">
        <f>IF(A332="","",A332+E332)</f>
        <v/>
      </c>
      <c r="G332" s="24" t="n"/>
      <c r="H332" s="27">
        <f>IF(D332="","",D332-G332)</f>
        <v/>
      </c>
      <c r="I332" s="28">
        <f>IF(OR(D332="",H332&lt;=0),"",MAX(0,TODAY()-F332))</f>
        <v/>
      </c>
      <c r="J332" s="9">
        <f>IF(D332="","",IF(H332&lt;=0,"Cobrado",IF(I332=0,"Por vencer",IF(I332&lt;=30,"Vencido 1-30",IF(I332&lt;=60,"Vencido 31-60",IF(I332&lt;=90,"Vencido 61-90","Vencido +90"))))))</f>
        <v/>
      </c>
      <c r="K332" s="7" t="n"/>
    </row>
    <row r="333">
      <c r="A333" s="23" t="n"/>
      <c r="B333" s="7" t="n"/>
      <c r="C333" s="7" t="n"/>
      <c r="D333" s="24" t="n"/>
      <c r="E333" s="25" t="n"/>
      <c r="F333" s="26">
        <f>IF(A333="","",A333+E333)</f>
        <v/>
      </c>
      <c r="G333" s="24" t="n"/>
      <c r="H333" s="27">
        <f>IF(D333="","",D333-G333)</f>
        <v/>
      </c>
      <c r="I333" s="28">
        <f>IF(OR(D333="",H333&lt;=0),"",MAX(0,TODAY()-F333))</f>
        <v/>
      </c>
      <c r="J333" s="9">
        <f>IF(D333="","",IF(H333&lt;=0,"Cobrado",IF(I333=0,"Por vencer",IF(I333&lt;=30,"Vencido 1-30",IF(I333&lt;=60,"Vencido 31-60",IF(I333&lt;=90,"Vencido 61-90","Vencido +90"))))))</f>
        <v/>
      </c>
      <c r="K333" s="7" t="n"/>
    </row>
    <row r="334">
      <c r="A334" s="23" t="n"/>
      <c r="B334" s="7" t="n"/>
      <c r="C334" s="7" t="n"/>
      <c r="D334" s="24" t="n"/>
      <c r="E334" s="25" t="n"/>
      <c r="F334" s="26">
        <f>IF(A334="","",A334+E334)</f>
        <v/>
      </c>
      <c r="G334" s="24" t="n"/>
      <c r="H334" s="27">
        <f>IF(D334="","",D334-G334)</f>
        <v/>
      </c>
      <c r="I334" s="28">
        <f>IF(OR(D334="",H334&lt;=0),"",MAX(0,TODAY()-F334))</f>
        <v/>
      </c>
      <c r="J334" s="9">
        <f>IF(D334="","",IF(H334&lt;=0,"Cobrado",IF(I334=0,"Por vencer",IF(I334&lt;=30,"Vencido 1-30",IF(I334&lt;=60,"Vencido 31-60",IF(I334&lt;=90,"Vencido 61-90","Vencido +90"))))))</f>
        <v/>
      </c>
      <c r="K334" s="7" t="n"/>
    </row>
    <row r="335">
      <c r="A335" s="23" t="n"/>
      <c r="B335" s="7" t="n"/>
      <c r="C335" s="7" t="n"/>
      <c r="D335" s="24" t="n"/>
      <c r="E335" s="25" t="n"/>
      <c r="F335" s="26">
        <f>IF(A335="","",A335+E335)</f>
        <v/>
      </c>
      <c r="G335" s="24" t="n"/>
      <c r="H335" s="27">
        <f>IF(D335="","",D335-G335)</f>
        <v/>
      </c>
      <c r="I335" s="28">
        <f>IF(OR(D335="",H335&lt;=0),"",MAX(0,TODAY()-F335))</f>
        <v/>
      </c>
      <c r="J335" s="9">
        <f>IF(D335="","",IF(H335&lt;=0,"Cobrado",IF(I335=0,"Por vencer",IF(I335&lt;=30,"Vencido 1-30",IF(I335&lt;=60,"Vencido 31-60",IF(I335&lt;=90,"Vencido 61-90","Vencido +90"))))))</f>
        <v/>
      </c>
      <c r="K335" s="7" t="n"/>
    </row>
    <row r="336">
      <c r="A336" s="23" t="n"/>
      <c r="B336" s="7" t="n"/>
      <c r="C336" s="7" t="n"/>
      <c r="D336" s="24" t="n"/>
      <c r="E336" s="25" t="n"/>
      <c r="F336" s="26">
        <f>IF(A336="","",A336+E336)</f>
        <v/>
      </c>
      <c r="G336" s="24" t="n"/>
      <c r="H336" s="27">
        <f>IF(D336="","",D336-G336)</f>
        <v/>
      </c>
      <c r="I336" s="28">
        <f>IF(OR(D336="",H336&lt;=0),"",MAX(0,TODAY()-F336))</f>
        <v/>
      </c>
      <c r="J336" s="9">
        <f>IF(D336="","",IF(H336&lt;=0,"Cobrado",IF(I336=0,"Por vencer",IF(I336&lt;=30,"Vencido 1-30",IF(I336&lt;=60,"Vencido 31-60",IF(I336&lt;=90,"Vencido 61-90","Vencido +90"))))))</f>
        <v/>
      </c>
      <c r="K336" s="7" t="n"/>
    </row>
    <row r="337">
      <c r="A337" s="23" t="n"/>
      <c r="B337" s="7" t="n"/>
      <c r="C337" s="7" t="n"/>
      <c r="D337" s="24" t="n"/>
      <c r="E337" s="25" t="n"/>
      <c r="F337" s="26">
        <f>IF(A337="","",A337+E337)</f>
        <v/>
      </c>
      <c r="G337" s="24" t="n"/>
      <c r="H337" s="27">
        <f>IF(D337="","",D337-G337)</f>
        <v/>
      </c>
      <c r="I337" s="28">
        <f>IF(OR(D337="",H337&lt;=0),"",MAX(0,TODAY()-F337))</f>
        <v/>
      </c>
      <c r="J337" s="9">
        <f>IF(D337="","",IF(H337&lt;=0,"Cobrado",IF(I337=0,"Por vencer",IF(I337&lt;=30,"Vencido 1-30",IF(I337&lt;=60,"Vencido 31-60",IF(I337&lt;=90,"Vencido 61-90","Vencido +90"))))))</f>
        <v/>
      </c>
      <c r="K337" s="7" t="n"/>
    </row>
    <row r="338">
      <c r="A338" s="23" t="n"/>
      <c r="B338" s="7" t="n"/>
      <c r="C338" s="7" t="n"/>
      <c r="D338" s="24" t="n"/>
      <c r="E338" s="25" t="n"/>
      <c r="F338" s="26">
        <f>IF(A338="","",A338+E338)</f>
        <v/>
      </c>
      <c r="G338" s="24" t="n"/>
      <c r="H338" s="27">
        <f>IF(D338="","",D338-G338)</f>
        <v/>
      </c>
      <c r="I338" s="28">
        <f>IF(OR(D338="",H338&lt;=0),"",MAX(0,TODAY()-F338))</f>
        <v/>
      </c>
      <c r="J338" s="9">
        <f>IF(D338="","",IF(H338&lt;=0,"Cobrado",IF(I338=0,"Por vencer",IF(I338&lt;=30,"Vencido 1-30",IF(I338&lt;=60,"Vencido 31-60",IF(I338&lt;=90,"Vencido 61-90","Vencido +90"))))))</f>
        <v/>
      </c>
      <c r="K338" s="7" t="n"/>
    </row>
    <row r="339">
      <c r="A339" s="23" t="n"/>
      <c r="B339" s="7" t="n"/>
      <c r="C339" s="7" t="n"/>
      <c r="D339" s="24" t="n"/>
      <c r="E339" s="25" t="n"/>
      <c r="F339" s="26">
        <f>IF(A339="","",A339+E339)</f>
        <v/>
      </c>
      <c r="G339" s="24" t="n"/>
      <c r="H339" s="27">
        <f>IF(D339="","",D339-G339)</f>
        <v/>
      </c>
      <c r="I339" s="28">
        <f>IF(OR(D339="",H339&lt;=0),"",MAX(0,TODAY()-F339))</f>
        <v/>
      </c>
      <c r="J339" s="9">
        <f>IF(D339="","",IF(H339&lt;=0,"Cobrado",IF(I339=0,"Por vencer",IF(I339&lt;=30,"Vencido 1-30",IF(I339&lt;=60,"Vencido 31-60",IF(I339&lt;=90,"Vencido 61-90","Vencido +90"))))))</f>
        <v/>
      </c>
      <c r="K339" s="7" t="n"/>
    </row>
    <row r="340">
      <c r="A340" s="23" t="n"/>
      <c r="B340" s="7" t="n"/>
      <c r="C340" s="7" t="n"/>
      <c r="D340" s="24" t="n"/>
      <c r="E340" s="25" t="n"/>
      <c r="F340" s="26">
        <f>IF(A340="","",A340+E340)</f>
        <v/>
      </c>
      <c r="G340" s="24" t="n"/>
      <c r="H340" s="27">
        <f>IF(D340="","",D340-G340)</f>
        <v/>
      </c>
      <c r="I340" s="28">
        <f>IF(OR(D340="",H340&lt;=0),"",MAX(0,TODAY()-F340))</f>
        <v/>
      </c>
      <c r="J340" s="9">
        <f>IF(D340="","",IF(H340&lt;=0,"Cobrado",IF(I340=0,"Por vencer",IF(I340&lt;=30,"Vencido 1-30",IF(I340&lt;=60,"Vencido 31-60",IF(I340&lt;=90,"Vencido 61-90","Vencido +90"))))))</f>
        <v/>
      </c>
      <c r="K340" s="7" t="n"/>
    </row>
    <row r="341">
      <c r="A341" s="23" t="n"/>
      <c r="B341" s="7" t="n"/>
      <c r="C341" s="7" t="n"/>
      <c r="D341" s="24" t="n"/>
      <c r="E341" s="25" t="n"/>
      <c r="F341" s="26">
        <f>IF(A341="","",A341+E341)</f>
        <v/>
      </c>
      <c r="G341" s="24" t="n"/>
      <c r="H341" s="27">
        <f>IF(D341="","",D341-G341)</f>
        <v/>
      </c>
      <c r="I341" s="28">
        <f>IF(OR(D341="",H341&lt;=0),"",MAX(0,TODAY()-F341))</f>
        <v/>
      </c>
      <c r="J341" s="9">
        <f>IF(D341="","",IF(H341&lt;=0,"Cobrado",IF(I341=0,"Por vencer",IF(I341&lt;=30,"Vencido 1-30",IF(I341&lt;=60,"Vencido 31-60",IF(I341&lt;=90,"Vencido 61-90","Vencido +90"))))))</f>
        <v/>
      </c>
      <c r="K341" s="7" t="n"/>
    </row>
    <row r="342">
      <c r="A342" s="23" t="n"/>
      <c r="B342" s="7" t="n"/>
      <c r="C342" s="7" t="n"/>
      <c r="D342" s="24" t="n"/>
      <c r="E342" s="25" t="n"/>
      <c r="F342" s="26">
        <f>IF(A342="","",A342+E342)</f>
        <v/>
      </c>
      <c r="G342" s="24" t="n"/>
      <c r="H342" s="27">
        <f>IF(D342="","",D342-G342)</f>
        <v/>
      </c>
      <c r="I342" s="28">
        <f>IF(OR(D342="",H342&lt;=0),"",MAX(0,TODAY()-F342))</f>
        <v/>
      </c>
      <c r="J342" s="9">
        <f>IF(D342="","",IF(H342&lt;=0,"Cobrado",IF(I342=0,"Por vencer",IF(I342&lt;=30,"Vencido 1-30",IF(I342&lt;=60,"Vencido 31-60",IF(I342&lt;=90,"Vencido 61-90","Vencido +90"))))))</f>
        <v/>
      </c>
      <c r="K342" s="7" t="n"/>
    </row>
    <row r="343">
      <c r="A343" s="23" t="n"/>
      <c r="B343" s="7" t="n"/>
      <c r="C343" s="7" t="n"/>
      <c r="D343" s="24" t="n"/>
      <c r="E343" s="25" t="n"/>
      <c r="F343" s="26">
        <f>IF(A343="","",A343+E343)</f>
        <v/>
      </c>
      <c r="G343" s="24" t="n"/>
      <c r="H343" s="27">
        <f>IF(D343="","",D343-G343)</f>
        <v/>
      </c>
      <c r="I343" s="28">
        <f>IF(OR(D343="",H343&lt;=0),"",MAX(0,TODAY()-F343))</f>
        <v/>
      </c>
      <c r="J343" s="9">
        <f>IF(D343="","",IF(H343&lt;=0,"Cobrado",IF(I343=0,"Por vencer",IF(I343&lt;=30,"Vencido 1-30",IF(I343&lt;=60,"Vencido 31-60",IF(I343&lt;=90,"Vencido 61-90","Vencido +90"))))))</f>
        <v/>
      </c>
      <c r="K343" s="7" t="n"/>
    </row>
    <row r="344">
      <c r="A344" s="23" t="n"/>
      <c r="B344" s="7" t="n"/>
      <c r="C344" s="7" t="n"/>
      <c r="D344" s="24" t="n"/>
      <c r="E344" s="25" t="n"/>
      <c r="F344" s="26">
        <f>IF(A344="","",A344+E344)</f>
        <v/>
      </c>
      <c r="G344" s="24" t="n"/>
      <c r="H344" s="27">
        <f>IF(D344="","",D344-G344)</f>
        <v/>
      </c>
      <c r="I344" s="28">
        <f>IF(OR(D344="",H344&lt;=0),"",MAX(0,TODAY()-F344))</f>
        <v/>
      </c>
      <c r="J344" s="9">
        <f>IF(D344="","",IF(H344&lt;=0,"Cobrado",IF(I344=0,"Por vencer",IF(I344&lt;=30,"Vencido 1-30",IF(I344&lt;=60,"Vencido 31-60",IF(I344&lt;=90,"Vencido 61-90","Vencido +90"))))))</f>
        <v/>
      </c>
      <c r="K344" s="7" t="n"/>
    </row>
    <row r="345">
      <c r="A345" s="23" t="n"/>
      <c r="B345" s="7" t="n"/>
      <c r="C345" s="7" t="n"/>
      <c r="D345" s="24" t="n"/>
      <c r="E345" s="25" t="n"/>
      <c r="F345" s="26">
        <f>IF(A345="","",A345+E345)</f>
        <v/>
      </c>
      <c r="G345" s="24" t="n"/>
      <c r="H345" s="27">
        <f>IF(D345="","",D345-G345)</f>
        <v/>
      </c>
      <c r="I345" s="28">
        <f>IF(OR(D345="",H345&lt;=0),"",MAX(0,TODAY()-F345))</f>
        <v/>
      </c>
      <c r="J345" s="9">
        <f>IF(D345="","",IF(H345&lt;=0,"Cobrado",IF(I345=0,"Por vencer",IF(I345&lt;=30,"Vencido 1-30",IF(I345&lt;=60,"Vencido 31-60",IF(I345&lt;=90,"Vencido 61-90","Vencido +90"))))))</f>
        <v/>
      </c>
      <c r="K345" s="7" t="n"/>
    </row>
    <row r="346">
      <c r="A346" s="23" t="n"/>
      <c r="B346" s="7" t="n"/>
      <c r="C346" s="7" t="n"/>
      <c r="D346" s="24" t="n"/>
      <c r="E346" s="25" t="n"/>
      <c r="F346" s="26">
        <f>IF(A346="","",A346+E346)</f>
        <v/>
      </c>
      <c r="G346" s="24" t="n"/>
      <c r="H346" s="27">
        <f>IF(D346="","",D346-G346)</f>
        <v/>
      </c>
      <c r="I346" s="28">
        <f>IF(OR(D346="",H346&lt;=0),"",MAX(0,TODAY()-F346))</f>
        <v/>
      </c>
      <c r="J346" s="9">
        <f>IF(D346="","",IF(H346&lt;=0,"Cobrado",IF(I346=0,"Por vencer",IF(I346&lt;=30,"Vencido 1-30",IF(I346&lt;=60,"Vencido 31-60",IF(I346&lt;=90,"Vencido 61-90","Vencido +90"))))))</f>
        <v/>
      </c>
      <c r="K346" s="7" t="n"/>
    </row>
    <row r="347">
      <c r="A347" s="23" t="n"/>
      <c r="B347" s="7" t="n"/>
      <c r="C347" s="7" t="n"/>
      <c r="D347" s="24" t="n"/>
      <c r="E347" s="25" t="n"/>
      <c r="F347" s="26">
        <f>IF(A347="","",A347+E347)</f>
        <v/>
      </c>
      <c r="G347" s="24" t="n"/>
      <c r="H347" s="27">
        <f>IF(D347="","",D347-G347)</f>
        <v/>
      </c>
      <c r="I347" s="28">
        <f>IF(OR(D347="",H347&lt;=0),"",MAX(0,TODAY()-F347))</f>
        <v/>
      </c>
      <c r="J347" s="9">
        <f>IF(D347="","",IF(H347&lt;=0,"Cobrado",IF(I347=0,"Por vencer",IF(I347&lt;=30,"Vencido 1-30",IF(I347&lt;=60,"Vencido 31-60",IF(I347&lt;=90,"Vencido 61-90","Vencido +90"))))))</f>
        <v/>
      </c>
      <c r="K347" s="7" t="n"/>
    </row>
    <row r="348">
      <c r="A348" s="23" t="n"/>
      <c r="B348" s="7" t="n"/>
      <c r="C348" s="7" t="n"/>
      <c r="D348" s="24" t="n"/>
      <c r="E348" s="25" t="n"/>
      <c r="F348" s="26">
        <f>IF(A348="","",A348+E348)</f>
        <v/>
      </c>
      <c r="G348" s="24" t="n"/>
      <c r="H348" s="27">
        <f>IF(D348="","",D348-G348)</f>
        <v/>
      </c>
      <c r="I348" s="28">
        <f>IF(OR(D348="",H348&lt;=0),"",MAX(0,TODAY()-F348))</f>
        <v/>
      </c>
      <c r="J348" s="9">
        <f>IF(D348="","",IF(H348&lt;=0,"Cobrado",IF(I348=0,"Por vencer",IF(I348&lt;=30,"Vencido 1-30",IF(I348&lt;=60,"Vencido 31-60",IF(I348&lt;=90,"Vencido 61-90","Vencido +90"))))))</f>
        <v/>
      </c>
      <c r="K348" s="7" t="n"/>
    </row>
    <row r="349">
      <c r="A349" s="23" t="n"/>
      <c r="B349" s="7" t="n"/>
      <c r="C349" s="7" t="n"/>
      <c r="D349" s="24" t="n"/>
      <c r="E349" s="25" t="n"/>
      <c r="F349" s="26">
        <f>IF(A349="","",A349+E349)</f>
        <v/>
      </c>
      <c r="G349" s="24" t="n"/>
      <c r="H349" s="27">
        <f>IF(D349="","",D349-G349)</f>
        <v/>
      </c>
      <c r="I349" s="28">
        <f>IF(OR(D349="",H349&lt;=0),"",MAX(0,TODAY()-F349))</f>
        <v/>
      </c>
      <c r="J349" s="9">
        <f>IF(D349="","",IF(H349&lt;=0,"Cobrado",IF(I349=0,"Por vencer",IF(I349&lt;=30,"Vencido 1-30",IF(I349&lt;=60,"Vencido 31-60",IF(I349&lt;=90,"Vencido 61-90","Vencido +90"))))))</f>
        <v/>
      </c>
      <c r="K349" s="7" t="n"/>
    </row>
    <row r="350">
      <c r="A350" s="23" t="n"/>
      <c r="B350" s="7" t="n"/>
      <c r="C350" s="7" t="n"/>
      <c r="D350" s="24" t="n"/>
      <c r="E350" s="25" t="n"/>
      <c r="F350" s="26">
        <f>IF(A350="","",A350+E350)</f>
        <v/>
      </c>
      <c r="G350" s="24" t="n"/>
      <c r="H350" s="27">
        <f>IF(D350="","",D350-G350)</f>
        <v/>
      </c>
      <c r="I350" s="28">
        <f>IF(OR(D350="",H350&lt;=0),"",MAX(0,TODAY()-F350))</f>
        <v/>
      </c>
      <c r="J350" s="9">
        <f>IF(D350="","",IF(H350&lt;=0,"Cobrado",IF(I350=0,"Por vencer",IF(I350&lt;=30,"Vencido 1-30",IF(I350&lt;=60,"Vencido 31-60",IF(I350&lt;=90,"Vencido 61-90","Vencido +90"))))))</f>
        <v/>
      </c>
      <c r="K350" s="7" t="n"/>
    </row>
    <row r="351">
      <c r="A351" s="23" t="n"/>
      <c r="B351" s="7" t="n"/>
      <c r="C351" s="7" t="n"/>
      <c r="D351" s="24" t="n"/>
      <c r="E351" s="25" t="n"/>
      <c r="F351" s="26">
        <f>IF(A351="","",A351+E351)</f>
        <v/>
      </c>
      <c r="G351" s="24" t="n"/>
      <c r="H351" s="27">
        <f>IF(D351="","",D351-G351)</f>
        <v/>
      </c>
      <c r="I351" s="28">
        <f>IF(OR(D351="",H351&lt;=0),"",MAX(0,TODAY()-F351))</f>
        <v/>
      </c>
      <c r="J351" s="9">
        <f>IF(D351="","",IF(H351&lt;=0,"Cobrado",IF(I351=0,"Por vencer",IF(I351&lt;=30,"Vencido 1-30",IF(I351&lt;=60,"Vencido 31-60",IF(I351&lt;=90,"Vencido 61-90","Vencido +90"))))))</f>
        <v/>
      </c>
      <c r="K351" s="7" t="n"/>
    </row>
    <row r="352">
      <c r="A352" s="23" t="n"/>
      <c r="B352" s="7" t="n"/>
      <c r="C352" s="7" t="n"/>
      <c r="D352" s="24" t="n"/>
      <c r="E352" s="25" t="n"/>
      <c r="F352" s="26">
        <f>IF(A352="","",A352+E352)</f>
        <v/>
      </c>
      <c r="G352" s="24" t="n"/>
      <c r="H352" s="27">
        <f>IF(D352="","",D352-G352)</f>
        <v/>
      </c>
      <c r="I352" s="28">
        <f>IF(OR(D352="",H352&lt;=0),"",MAX(0,TODAY()-F352))</f>
        <v/>
      </c>
      <c r="J352" s="9">
        <f>IF(D352="","",IF(H352&lt;=0,"Cobrado",IF(I352=0,"Por vencer",IF(I352&lt;=30,"Vencido 1-30",IF(I352&lt;=60,"Vencido 31-60",IF(I352&lt;=90,"Vencido 61-90","Vencido +90"))))))</f>
        <v/>
      </c>
      <c r="K352" s="7" t="n"/>
    </row>
    <row r="353">
      <c r="A353" s="23" t="n"/>
      <c r="B353" s="7" t="n"/>
      <c r="C353" s="7" t="n"/>
      <c r="D353" s="24" t="n"/>
      <c r="E353" s="25" t="n"/>
      <c r="F353" s="26">
        <f>IF(A353="","",A353+E353)</f>
        <v/>
      </c>
      <c r="G353" s="24" t="n"/>
      <c r="H353" s="27">
        <f>IF(D353="","",D353-G353)</f>
        <v/>
      </c>
      <c r="I353" s="28">
        <f>IF(OR(D353="",H353&lt;=0),"",MAX(0,TODAY()-F353))</f>
        <v/>
      </c>
      <c r="J353" s="9">
        <f>IF(D353="","",IF(H353&lt;=0,"Cobrado",IF(I353=0,"Por vencer",IF(I353&lt;=30,"Vencido 1-30",IF(I353&lt;=60,"Vencido 31-60",IF(I353&lt;=90,"Vencido 61-90","Vencido +90"))))))</f>
        <v/>
      </c>
      <c r="K353" s="7" t="n"/>
    </row>
    <row r="354">
      <c r="A354" s="23" t="n"/>
      <c r="B354" s="7" t="n"/>
      <c r="C354" s="7" t="n"/>
      <c r="D354" s="24" t="n"/>
      <c r="E354" s="25" t="n"/>
      <c r="F354" s="26">
        <f>IF(A354="","",A354+E354)</f>
        <v/>
      </c>
      <c r="G354" s="24" t="n"/>
      <c r="H354" s="27">
        <f>IF(D354="","",D354-G354)</f>
        <v/>
      </c>
      <c r="I354" s="28">
        <f>IF(OR(D354="",H354&lt;=0),"",MAX(0,TODAY()-F354))</f>
        <v/>
      </c>
      <c r="J354" s="9">
        <f>IF(D354="","",IF(H354&lt;=0,"Cobrado",IF(I354=0,"Por vencer",IF(I354&lt;=30,"Vencido 1-30",IF(I354&lt;=60,"Vencido 31-60",IF(I354&lt;=90,"Vencido 61-90","Vencido +90"))))))</f>
        <v/>
      </c>
      <c r="K354" s="7" t="n"/>
    </row>
    <row r="355">
      <c r="A355" s="23" t="n"/>
      <c r="B355" s="7" t="n"/>
      <c r="C355" s="7" t="n"/>
      <c r="D355" s="24" t="n"/>
      <c r="E355" s="25" t="n"/>
      <c r="F355" s="26">
        <f>IF(A355="","",A355+E355)</f>
        <v/>
      </c>
      <c r="G355" s="24" t="n"/>
      <c r="H355" s="27">
        <f>IF(D355="","",D355-G355)</f>
        <v/>
      </c>
      <c r="I355" s="28">
        <f>IF(OR(D355="",H355&lt;=0),"",MAX(0,TODAY()-F355))</f>
        <v/>
      </c>
      <c r="J355" s="9">
        <f>IF(D355="","",IF(H355&lt;=0,"Cobrado",IF(I355=0,"Por vencer",IF(I355&lt;=30,"Vencido 1-30",IF(I355&lt;=60,"Vencido 31-60",IF(I355&lt;=90,"Vencido 61-90","Vencido +90"))))))</f>
        <v/>
      </c>
      <c r="K355" s="7" t="n"/>
    </row>
    <row r="356">
      <c r="A356" s="23" t="n"/>
      <c r="B356" s="7" t="n"/>
      <c r="C356" s="7" t="n"/>
      <c r="D356" s="24" t="n"/>
      <c r="E356" s="25" t="n"/>
      <c r="F356" s="26">
        <f>IF(A356="","",A356+E356)</f>
        <v/>
      </c>
      <c r="G356" s="24" t="n"/>
      <c r="H356" s="27">
        <f>IF(D356="","",D356-G356)</f>
        <v/>
      </c>
      <c r="I356" s="28">
        <f>IF(OR(D356="",H356&lt;=0),"",MAX(0,TODAY()-F356))</f>
        <v/>
      </c>
      <c r="J356" s="9">
        <f>IF(D356="","",IF(H356&lt;=0,"Cobrado",IF(I356=0,"Por vencer",IF(I356&lt;=30,"Vencido 1-30",IF(I356&lt;=60,"Vencido 31-60",IF(I356&lt;=90,"Vencido 61-90","Vencido +90"))))))</f>
        <v/>
      </c>
      <c r="K356" s="7" t="n"/>
    </row>
    <row r="357">
      <c r="A357" s="23" t="n"/>
      <c r="B357" s="7" t="n"/>
      <c r="C357" s="7" t="n"/>
      <c r="D357" s="24" t="n"/>
      <c r="E357" s="25" t="n"/>
      <c r="F357" s="26">
        <f>IF(A357="","",A357+E357)</f>
        <v/>
      </c>
      <c r="G357" s="24" t="n"/>
      <c r="H357" s="27">
        <f>IF(D357="","",D357-G357)</f>
        <v/>
      </c>
      <c r="I357" s="28">
        <f>IF(OR(D357="",H357&lt;=0),"",MAX(0,TODAY()-F357))</f>
        <v/>
      </c>
      <c r="J357" s="9">
        <f>IF(D357="","",IF(H357&lt;=0,"Cobrado",IF(I357=0,"Por vencer",IF(I357&lt;=30,"Vencido 1-30",IF(I357&lt;=60,"Vencido 31-60",IF(I357&lt;=90,"Vencido 61-90","Vencido +90"))))))</f>
        <v/>
      </c>
      <c r="K357" s="7" t="n"/>
    </row>
    <row r="358">
      <c r="A358" s="23" t="n"/>
      <c r="B358" s="7" t="n"/>
      <c r="C358" s="7" t="n"/>
      <c r="D358" s="24" t="n"/>
      <c r="E358" s="25" t="n"/>
      <c r="F358" s="26">
        <f>IF(A358="","",A358+E358)</f>
        <v/>
      </c>
      <c r="G358" s="24" t="n"/>
      <c r="H358" s="27">
        <f>IF(D358="","",D358-G358)</f>
        <v/>
      </c>
      <c r="I358" s="28">
        <f>IF(OR(D358="",H358&lt;=0),"",MAX(0,TODAY()-F358))</f>
        <v/>
      </c>
      <c r="J358" s="9">
        <f>IF(D358="","",IF(H358&lt;=0,"Cobrado",IF(I358=0,"Por vencer",IF(I358&lt;=30,"Vencido 1-30",IF(I358&lt;=60,"Vencido 31-60",IF(I358&lt;=90,"Vencido 61-90","Vencido +90"))))))</f>
        <v/>
      </c>
      <c r="K358" s="7" t="n"/>
    </row>
    <row r="359">
      <c r="A359" s="23" t="n"/>
      <c r="B359" s="7" t="n"/>
      <c r="C359" s="7" t="n"/>
      <c r="D359" s="24" t="n"/>
      <c r="E359" s="25" t="n"/>
      <c r="F359" s="26">
        <f>IF(A359="","",A359+E359)</f>
        <v/>
      </c>
      <c r="G359" s="24" t="n"/>
      <c r="H359" s="27">
        <f>IF(D359="","",D359-G359)</f>
        <v/>
      </c>
      <c r="I359" s="28">
        <f>IF(OR(D359="",H359&lt;=0),"",MAX(0,TODAY()-F359))</f>
        <v/>
      </c>
      <c r="J359" s="9">
        <f>IF(D359="","",IF(H359&lt;=0,"Cobrado",IF(I359=0,"Por vencer",IF(I359&lt;=30,"Vencido 1-30",IF(I359&lt;=60,"Vencido 31-60",IF(I359&lt;=90,"Vencido 61-90","Vencido +90"))))))</f>
        <v/>
      </c>
      <c r="K359" s="7" t="n"/>
    </row>
    <row r="360">
      <c r="A360" s="23" t="n"/>
      <c r="B360" s="7" t="n"/>
      <c r="C360" s="7" t="n"/>
      <c r="D360" s="24" t="n"/>
      <c r="E360" s="25" t="n"/>
      <c r="F360" s="26">
        <f>IF(A360="","",A360+E360)</f>
        <v/>
      </c>
      <c r="G360" s="24" t="n"/>
      <c r="H360" s="27">
        <f>IF(D360="","",D360-G360)</f>
        <v/>
      </c>
      <c r="I360" s="28">
        <f>IF(OR(D360="",H360&lt;=0),"",MAX(0,TODAY()-F360))</f>
        <v/>
      </c>
      <c r="J360" s="9">
        <f>IF(D360="","",IF(H360&lt;=0,"Cobrado",IF(I360=0,"Por vencer",IF(I360&lt;=30,"Vencido 1-30",IF(I360&lt;=60,"Vencido 31-60",IF(I360&lt;=90,"Vencido 61-90","Vencido +90"))))))</f>
        <v/>
      </c>
      <c r="K360" s="7" t="n"/>
    </row>
    <row r="361">
      <c r="A361" s="23" t="n"/>
      <c r="B361" s="7" t="n"/>
      <c r="C361" s="7" t="n"/>
      <c r="D361" s="24" t="n"/>
      <c r="E361" s="25" t="n"/>
      <c r="F361" s="26">
        <f>IF(A361="","",A361+E361)</f>
        <v/>
      </c>
      <c r="G361" s="24" t="n"/>
      <c r="H361" s="27">
        <f>IF(D361="","",D361-G361)</f>
        <v/>
      </c>
      <c r="I361" s="28">
        <f>IF(OR(D361="",H361&lt;=0),"",MAX(0,TODAY()-F361))</f>
        <v/>
      </c>
      <c r="J361" s="9">
        <f>IF(D361="","",IF(H361&lt;=0,"Cobrado",IF(I361=0,"Por vencer",IF(I361&lt;=30,"Vencido 1-30",IF(I361&lt;=60,"Vencido 31-60",IF(I361&lt;=90,"Vencido 61-90","Vencido +90"))))))</f>
        <v/>
      </c>
      <c r="K361" s="7" t="n"/>
    </row>
    <row r="362">
      <c r="A362" s="23" t="n"/>
      <c r="B362" s="7" t="n"/>
      <c r="C362" s="7" t="n"/>
      <c r="D362" s="24" t="n"/>
      <c r="E362" s="25" t="n"/>
      <c r="F362" s="26">
        <f>IF(A362="","",A362+E362)</f>
        <v/>
      </c>
      <c r="G362" s="24" t="n"/>
      <c r="H362" s="27">
        <f>IF(D362="","",D362-G362)</f>
        <v/>
      </c>
      <c r="I362" s="28">
        <f>IF(OR(D362="",H362&lt;=0),"",MAX(0,TODAY()-F362))</f>
        <v/>
      </c>
      <c r="J362" s="9">
        <f>IF(D362="","",IF(H362&lt;=0,"Cobrado",IF(I362=0,"Por vencer",IF(I362&lt;=30,"Vencido 1-30",IF(I362&lt;=60,"Vencido 31-60",IF(I362&lt;=90,"Vencido 61-90","Vencido +90"))))))</f>
        <v/>
      </c>
      <c r="K362" s="7" t="n"/>
    </row>
    <row r="363">
      <c r="A363" s="23" t="n"/>
      <c r="B363" s="7" t="n"/>
      <c r="C363" s="7" t="n"/>
      <c r="D363" s="24" t="n"/>
      <c r="E363" s="25" t="n"/>
      <c r="F363" s="26">
        <f>IF(A363="","",A363+E363)</f>
        <v/>
      </c>
      <c r="G363" s="24" t="n"/>
      <c r="H363" s="27">
        <f>IF(D363="","",D363-G363)</f>
        <v/>
      </c>
      <c r="I363" s="28">
        <f>IF(OR(D363="",H363&lt;=0),"",MAX(0,TODAY()-F363))</f>
        <v/>
      </c>
      <c r="J363" s="9">
        <f>IF(D363="","",IF(H363&lt;=0,"Cobrado",IF(I363=0,"Por vencer",IF(I363&lt;=30,"Vencido 1-30",IF(I363&lt;=60,"Vencido 31-60",IF(I363&lt;=90,"Vencido 61-90","Vencido +90"))))))</f>
        <v/>
      </c>
      <c r="K363" s="7" t="n"/>
    </row>
    <row r="364">
      <c r="A364" s="23" t="n"/>
      <c r="B364" s="7" t="n"/>
      <c r="C364" s="7" t="n"/>
      <c r="D364" s="24" t="n"/>
      <c r="E364" s="25" t="n"/>
      <c r="F364" s="26">
        <f>IF(A364="","",A364+E364)</f>
        <v/>
      </c>
      <c r="G364" s="24" t="n"/>
      <c r="H364" s="27">
        <f>IF(D364="","",D364-G364)</f>
        <v/>
      </c>
      <c r="I364" s="28">
        <f>IF(OR(D364="",H364&lt;=0),"",MAX(0,TODAY()-F364))</f>
        <v/>
      </c>
      <c r="J364" s="9">
        <f>IF(D364="","",IF(H364&lt;=0,"Cobrado",IF(I364=0,"Por vencer",IF(I364&lt;=30,"Vencido 1-30",IF(I364&lt;=60,"Vencido 31-60",IF(I364&lt;=90,"Vencido 61-90","Vencido +90"))))))</f>
        <v/>
      </c>
      <c r="K364" s="7" t="n"/>
    </row>
    <row r="365">
      <c r="A365" s="23" t="n"/>
      <c r="B365" s="7" t="n"/>
      <c r="C365" s="7" t="n"/>
      <c r="D365" s="24" t="n"/>
      <c r="E365" s="25" t="n"/>
      <c r="F365" s="26">
        <f>IF(A365="","",A365+E365)</f>
        <v/>
      </c>
      <c r="G365" s="24" t="n"/>
      <c r="H365" s="27">
        <f>IF(D365="","",D365-G365)</f>
        <v/>
      </c>
      <c r="I365" s="28">
        <f>IF(OR(D365="",H365&lt;=0),"",MAX(0,TODAY()-F365))</f>
        <v/>
      </c>
      <c r="J365" s="9">
        <f>IF(D365="","",IF(H365&lt;=0,"Cobrado",IF(I365=0,"Por vencer",IF(I365&lt;=30,"Vencido 1-30",IF(I365&lt;=60,"Vencido 31-60",IF(I365&lt;=90,"Vencido 61-90","Vencido +90"))))))</f>
        <v/>
      </c>
      <c r="K365" s="7" t="n"/>
    </row>
    <row r="366">
      <c r="A366" s="23" t="n"/>
      <c r="B366" s="7" t="n"/>
      <c r="C366" s="7" t="n"/>
      <c r="D366" s="24" t="n"/>
      <c r="E366" s="25" t="n"/>
      <c r="F366" s="26">
        <f>IF(A366="","",A366+E366)</f>
        <v/>
      </c>
      <c r="G366" s="24" t="n"/>
      <c r="H366" s="27">
        <f>IF(D366="","",D366-G366)</f>
        <v/>
      </c>
      <c r="I366" s="28">
        <f>IF(OR(D366="",H366&lt;=0),"",MAX(0,TODAY()-F366))</f>
        <v/>
      </c>
      <c r="J366" s="9">
        <f>IF(D366="","",IF(H366&lt;=0,"Cobrado",IF(I366=0,"Por vencer",IF(I366&lt;=30,"Vencido 1-30",IF(I366&lt;=60,"Vencido 31-60",IF(I366&lt;=90,"Vencido 61-90","Vencido +90"))))))</f>
        <v/>
      </c>
      <c r="K366" s="7" t="n"/>
    </row>
    <row r="367">
      <c r="A367" s="23" t="n"/>
      <c r="B367" s="7" t="n"/>
      <c r="C367" s="7" t="n"/>
      <c r="D367" s="24" t="n"/>
      <c r="E367" s="25" t="n"/>
      <c r="F367" s="26">
        <f>IF(A367="","",A367+E367)</f>
        <v/>
      </c>
      <c r="G367" s="24" t="n"/>
      <c r="H367" s="27">
        <f>IF(D367="","",D367-G367)</f>
        <v/>
      </c>
      <c r="I367" s="28">
        <f>IF(OR(D367="",H367&lt;=0),"",MAX(0,TODAY()-F367))</f>
        <v/>
      </c>
      <c r="J367" s="9">
        <f>IF(D367="","",IF(H367&lt;=0,"Cobrado",IF(I367=0,"Por vencer",IF(I367&lt;=30,"Vencido 1-30",IF(I367&lt;=60,"Vencido 31-60",IF(I367&lt;=90,"Vencido 61-90","Vencido +90"))))))</f>
        <v/>
      </c>
      <c r="K367" s="7" t="n"/>
    </row>
    <row r="368">
      <c r="A368" s="23" t="n"/>
      <c r="B368" s="7" t="n"/>
      <c r="C368" s="7" t="n"/>
      <c r="D368" s="24" t="n"/>
      <c r="E368" s="25" t="n"/>
      <c r="F368" s="26">
        <f>IF(A368="","",A368+E368)</f>
        <v/>
      </c>
      <c r="G368" s="24" t="n"/>
      <c r="H368" s="27">
        <f>IF(D368="","",D368-G368)</f>
        <v/>
      </c>
      <c r="I368" s="28">
        <f>IF(OR(D368="",H368&lt;=0),"",MAX(0,TODAY()-F368))</f>
        <v/>
      </c>
      <c r="J368" s="9">
        <f>IF(D368="","",IF(H368&lt;=0,"Cobrado",IF(I368=0,"Por vencer",IF(I368&lt;=30,"Vencido 1-30",IF(I368&lt;=60,"Vencido 31-60",IF(I368&lt;=90,"Vencido 61-90","Vencido +90"))))))</f>
        <v/>
      </c>
      <c r="K368" s="7" t="n"/>
    </row>
    <row r="369">
      <c r="A369" s="23" t="n"/>
      <c r="B369" s="7" t="n"/>
      <c r="C369" s="7" t="n"/>
      <c r="D369" s="24" t="n"/>
      <c r="E369" s="25" t="n"/>
      <c r="F369" s="26">
        <f>IF(A369="","",A369+E369)</f>
        <v/>
      </c>
      <c r="G369" s="24" t="n"/>
      <c r="H369" s="27">
        <f>IF(D369="","",D369-G369)</f>
        <v/>
      </c>
      <c r="I369" s="28">
        <f>IF(OR(D369="",H369&lt;=0),"",MAX(0,TODAY()-F369))</f>
        <v/>
      </c>
      <c r="J369" s="9">
        <f>IF(D369="","",IF(H369&lt;=0,"Cobrado",IF(I369=0,"Por vencer",IF(I369&lt;=30,"Vencido 1-30",IF(I369&lt;=60,"Vencido 31-60",IF(I369&lt;=90,"Vencido 61-90","Vencido +90"))))))</f>
        <v/>
      </c>
      <c r="K369" s="7" t="n"/>
    </row>
    <row r="370">
      <c r="A370" s="23" t="n"/>
      <c r="B370" s="7" t="n"/>
      <c r="C370" s="7" t="n"/>
      <c r="D370" s="24" t="n"/>
      <c r="E370" s="25" t="n"/>
      <c r="F370" s="26">
        <f>IF(A370="","",A370+E370)</f>
        <v/>
      </c>
      <c r="G370" s="24" t="n"/>
      <c r="H370" s="27">
        <f>IF(D370="","",D370-G370)</f>
        <v/>
      </c>
      <c r="I370" s="28">
        <f>IF(OR(D370="",H370&lt;=0),"",MAX(0,TODAY()-F370))</f>
        <v/>
      </c>
      <c r="J370" s="9">
        <f>IF(D370="","",IF(H370&lt;=0,"Cobrado",IF(I370=0,"Por vencer",IF(I370&lt;=30,"Vencido 1-30",IF(I370&lt;=60,"Vencido 31-60",IF(I370&lt;=90,"Vencido 61-90","Vencido +90"))))))</f>
        <v/>
      </c>
      <c r="K370" s="7" t="n"/>
    </row>
    <row r="371">
      <c r="A371" s="23" t="n"/>
      <c r="B371" s="7" t="n"/>
      <c r="C371" s="7" t="n"/>
      <c r="D371" s="24" t="n"/>
      <c r="E371" s="25" t="n"/>
      <c r="F371" s="26">
        <f>IF(A371="","",A371+E371)</f>
        <v/>
      </c>
      <c r="G371" s="24" t="n"/>
      <c r="H371" s="27">
        <f>IF(D371="","",D371-G371)</f>
        <v/>
      </c>
      <c r="I371" s="28">
        <f>IF(OR(D371="",H371&lt;=0),"",MAX(0,TODAY()-F371))</f>
        <v/>
      </c>
      <c r="J371" s="9">
        <f>IF(D371="","",IF(H371&lt;=0,"Cobrado",IF(I371=0,"Por vencer",IF(I371&lt;=30,"Vencido 1-30",IF(I371&lt;=60,"Vencido 31-60",IF(I371&lt;=90,"Vencido 61-90","Vencido +90"))))))</f>
        <v/>
      </c>
      <c r="K371" s="7" t="n"/>
    </row>
    <row r="372">
      <c r="A372" s="23" t="n"/>
      <c r="B372" s="7" t="n"/>
      <c r="C372" s="7" t="n"/>
      <c r="D372" s="24" t="n"/>
      <c r="E372" s="25" t="n"/>
      <c r="F372" s="26">
        <f>IF(A372="","",A372+E372)</f>
        <v/>
      </c>
      <c r="G372" s="24" t="n"/>
      <c r="H372" s="27">
        <f>IF(D372="","",D372-G372)</f>
        <v/>
      </c>
      <c r="I372" s="28">
        <f>IF(OR(D372="",H372&lt;=0),"",MAX(0,TODAY()-F372))</f>
        <v/>
      </c>
      <c r="J372" s="9">
        <f>IF(D372="","",IF(H372&lt;=0,"Cobrado",IF(I372=0,"Por vencer",IF(I372&lt;=30,"Vencido 1-30",IF(I372&lt;=60,"Vencido 31-60",IF(I372&lt;=90,"Vencido 61-90","Vencido +90"))))))</f>
        <v/>
      </c>
      <c r="K372" s="7" t="n"/>
    </row>
    <row r="373">
      <c r="A373" s="23" t="n"/>
      <c r="B373" s="7" t="n"/>
      <c r="C373" s="7" t="n"/>
      <c r="D373" s="24" t="n"/>
      <c r="E373" s="25" t="n"/>
      <c r="F373" s="26">
        <f>IF(A373="","",A373+E373)</f>
        <v/>
      </c>
      <c r="G373" s="24" t="n"/>
      <c r="H373" s="27">
        <f>IF(D373="","",D373-G373)</f>
        <v/>
      </c>
      <c r="I373" s="28">
        <f>IF(OR(D373="",H373&lt;=0),"",MAX(0,TODAY()-F373))</f>
        <v/>
      </c>
      <c r="J373" s="9">
        <f>IF(D373="","",IF(H373&lt;=0,"Cobrado",IF(I373=0,"Por vencer",IF(I373&lt;=30,"Vencido 1-30",IF(I373&lt;=60,"Vencido 31-60",IF(I373&lt;=90,"Vencido 61-90","Vencido +90"))))))</f>
        <v/>
      </c>
      <c r="K373" s="7" t="n"/>
    </row>
    <row r="374">
      <c r="A374" s="23" t="n"/>
      <c r="B374" s="7" t="n"/>
      <c r="C374" s="7" t="n"/>
      <c r="D374" s="24" t="n"/>
      <c r="E374" s="25" t="n"/>
      <c r="F374" s="26">
        <f>IF(A374="","",A374+E374)</f>
        <v/>
      </c>
      <c r="G374" s="24" t="n"/>
      <c r="H374" s="27">
        <f>IF(D374="","",D374-G374)</f>
        <v/>
      </c>
      <c r="I374" s="28">
        <f>IF(OR(D374="",H374&lt;=0),"",MAX(0,TODAY()-F374))</f>
        <v/>
      </c>
      <c r="J374" s="9">
        <f>IF(D374="","",IF(H374&lt;=0,"Cobrado",IF(I374=0,"Por vencer",IF(I374&lt;=30,"Vencido 1-30",IF(I374&lt;=60,"Vencido 31-60",IF(I374&lt;=90,"Vencido 61-90","Vencido +90"))))))</f>
        <v/>
      </c>
      <c r="K374" s="7" t="n"/>
    </row>
    <row r="375">
      <c r="A375" s="23" t="n"/>
      <c r="B375" s="7" t="n"/>
      <c r="C375" s="7" t="n"/>
      <c r="D375" s="24" t="n"/>
      <c r="E375" s="25" t="n"/>
      <c r="F375" s="26">
        <f>IF(A375="","",A375+E375)</f>
        <v/>
      </c>
      <c r="G375" s="24" t="n"/>
      <c r="H375" s="27">
        <f>IF(D375="","",D375-G375)</f>
        <v/>
      </c>
      <c r="I375" s="28">
        <f>IF(OR(D375="",H375&lt;=0),"",MAX(0,TODAY()-F375))</f>
        <v/>
      </c>
      <c r="J375" s="9">
        <f>IF(D375="","",IF(H375&lt;=0,"Cobrado",IF(I375=0,"Por vencer",IF(I375&lt;=30,"Vencido 1-30",IF(I375&lt;=60,"Vencido 31-60",IF(I375&lt;=90,"Vencido 61-90","Vencido +90"))))))</f>
        <v/>
      </c>
      <c r="K375" s="7" t="n"/>
    </row>
    <row r="376">
      <c r="A376" s="23" t="n"/>
      <c r="B376" s="7" t="n"/>
      <c r="C376" s="7" t="n"/>
      <c r="D376" s="24" t="n"/>
      <c r="E376" s="25" t="n"/>
      <c r="F376" s="26">
        <f>IF(A376="","",A376+E376)</f>
        <v/>
      </c>
      <c r="G376" s="24" t="n"/>
      <c r="H376" s="27">
        <f>IF(D376="","",D376-G376)</f>
        <v/>
      </c>
      <c r="I376" s="28">
        <f>IF(OR(D376="",H376&lt;=0),"",MAX(0,TODAY()-F376))</f>
        <v/>
      </c>
      <c r="J376" s="9">
        <f>IF(D376="","",IF(H376&lt;=0,"Cobrado",IF(I376=0,"Por vencer",IF(I376&lt;=30,"Vencido 1-30",IF(I376&lt;=60,"Vencido 31-60",IF(I376&lt;=90,"Vencido 61-90","Vencido +90"))))))</f>
        <v/>
      </c>
      <c r="K376" s="7" t="n"/>
    </row>
    <row r="377">
      <c r="A377" s="23" t="n"/>
      <c r="B377" s="7" t="n"/>
      <c r="C377" s="7" t="n"/>
      <c r="D377" s="24" t="n"/>
      <c r="E377" s="25" t="n"/>
      <c r="F377" s="26">
        <f>IF(A377="","",A377+E377)</f>
        <v/>
      </c>
      <c r="G377" s="24" t="n"/>
      <c r="H377" s="27">
        <f>IF(D377="","",D377-G377)</f>
        <v/>
      </c>
      <c r="I377" s="28">
        <f>IF(OR(D377="",H377&lt;=0),"",MAX(0,TODAY()-F377))</f>
        <v/>
      </c>
      <c r="J377" s="9">
        <f>IF(D377="","",IF(H377&lt;=0,"Cobrado",IF(I377=0,"Por vencer",IF(I377&lt;=30,"Vencido 1-30",IF(I377&lt;=60,"Vencido 31-60",IF(I377&lt;=90,"Vencido 61-90","Vencido +90"))))))</f>
        <v/>
      </c>
      <c r="K377" s="7" t="n"/>
    </row>
    <row r="378">
      <c r="A378" s="23" t="n"/>
      <c r="B378" s="7" t="n"/>
      <c r="C378" s="7" t="n"/>
      <c r="D378" s="24" t="n"/>
      <c r="E378" s="25" t="n"/>
      <c r="F378" s="26">
        <f>IF(A378="","",A378+E378)</f>
        <v/>
      </c>
      <c r="G378" s="24" t="n"/>
      <c r="H378" s="27">
        <f>IF(D378="","",D378-G378)</f>
        <v/>
      </c>
      <c r="I378" s="28">
        <f>IF(OR(D378="",H378&lt;=0),"",MAX(0,TODAY()-F378))</f>
        <v/>
      </c>
      <c r="J378" s="9">
        <f>IF(D378="","",IF(H378&lt;=0,"Cobrado",IF(I378=0,"Por vencer",IF(I378&lt;=30,"Vencido 1-30",IF(I378&lt;=60,"Vencido 31-60",IF(I378&lt;=90,"Vencido 61-90","Vencido +90"))))))</f>
        <v/>
      </c>
      <c r="K378" s="7" t="n"/>
    </row>
    <row r="379">
      <c r="A379" s="23" t="n"/>
      <c r="B379" s="7" t="n"/>
      <c r="C379" s="7" t="n"/>
      <c r="D379" s="24" t="n"/>
      <c r="E379" s="25" t="n"/>
      <c r="F379" s="26">
        <f>IF(A379="","",A379+E379)</f>
        <v/>
      </c>
      <c r="G379" s="24" t="n"/>
      <c r="H379" s="27">
        <f>IF(D379="","",D379-G379)</f>
        <v/>
      </c>
      <c r="I379" s="28">
        <f>IF(OR(D379="",H379&lt;=0),"",MAX(0,TODAY()-F379))</f>
        <v/>
      </c>
      <c r="J379" s="9">
        <f>IF(D379="","",IF(H379&lt;=0,"Cobrado",IF(I379=0,"Por vencer",IF(I379&lt;=30,"Vencido 1-30",IF(I379&lt;=60,"Vencido 31-60",IF(I379&lt;=90,"Vencido 61-90","Vencido +90"))))))</f>
        <v/>
      </c>
      <c r="K379" s="7" t="n"/>
    </row>
    <row r="380">
      <c r="A380" s="23" t="n"/>
      <c r="B380" s="7" t="n"/>
      <c r="C380" s="7" t="n"/>
      <c r="D380" s="24" t="n"/>
      <c r="E380" s="25" t="n"/>
      <c r="F380" s="26">
        <f>IF(A380="","",A380+E380)</f>
        <v/>
      </c>
      <c r="G380" s="24" t="n"/>
      <c r="H380" s="27">
        <f>IF(D380="","",D380-G380)</f>
        <v/>
      </c>
      <c r="I380" s="28">
        <f>IF(OR(D380="",H380&lt;=0),"",MAX(0,TODAY()-F380))</f>
        <v/>
      </c>
      <c r="J380" s="9">
        <f>IF(D380="","",IF(H380&lt;=0,"Cobrado",IF(I380=0,"Por vencer",IF(I380&lt;=30,"Vencido 1-30",IF(I380&lt;=60,"Vencido 31-60",IF(I380&lt;=90,"Vencido 61-90","Vencido +90"))))))</f>
        <v/>
      </c>
      <c r="K380" s="7" t="n"/>
    </row>
    <row r="381">
      <c r="A381" s="23" t="n"/>
      <c r="B381" s="7" t="n"/>
      <c r="C381" s="7" t="n"/>
      <c r="D381" s="24" t="n"/>
      <c r="E381" s="25" t="n"/>
      <c r="F381" s="26">
        <f>IF(A381="","",A381+E381)</f>
        <v/>
      </c>
      <c r="G381" s="24" t="n"/>
      <c r="H381" s="27">
        <f>IF(D381="","",D381-G381)</f>
        <v/>
      </c>
      <c r="I381" s="28">
        <f>IF(OR(D381="",H381&lt;=0),"",MAX(0,TODAY()-F381))</f>
        <v/>
      </c>
      <c r="J381" s="9">
        <f>IF(D381="","",IF(H381&lt;=0,"Cobrado",IF(I381=0,"Por vencer",IF(I381&lt;=30,"Vencido 1-30",IF(I381&lt;=60,"Vencido 31-60",IF(I381&lt;=90,"Vencido 61-90","Vencido +90"))))))</f>
        <v/>
      </c>
      <c r="K381" s="7" t="n"/>
    </row>
    <row r="382">
      <c r="A382" s="23" t="n"/>
      <c r="B382" s="7" t="n"/>
      <c r="C382" s="7" t="n"/>
      <c r="D382" s="24" t="n"/>
      <c r="E382" s="25" t="n"/>
      <c r="F382" s="26">
        <f>IF(A382="","",A382+E382)</f>
        <v/>
      </c>
      <c r="G382" s="24" t="n"/>
      <c r="H382" s="27">
        <f>IF(D382="","",D382-G382)</f>
        <v/>
      </c>
      <c r="I382" s="28">
        <f>IF(OR(D382="",H382&lt;=0),"",MAX(0,TODAY()-F382))</f>
        <v/>
      </c>
      <c r="J382" s="9">
        <f>IF(D382="","",IF(H382&lt;=0,"Cobrado",IF(I382=0,"Por vencer",IF(I382&lt;=30,"Vencido 1-30",IF(I382&lt;=60,"Vencido 31-60",IF(I382&lt;=90,"Vencido 61-90","Vencido +90"))))))</f>
        <v/>
      </c>
      <c r="K382" s="7" t="n"/>
    </row>
    <row r="383">
      <c r="A383" s="23" t="n"/>
      <c r="B383" s="7" t="n"/>
      <c r="C383" s="7" t="n"/>
      <c r="D383" s="24" t="n"/>
      <c r="E383" s="25" t="n"/>
      <c r="F383" s="26">
        <f>IF(A383="","",A383+E383)</f>
        <v/>
      </c>
      <c r="G383" s="24" t="n"/>
      <c r="H383" s="27">
        <f>IF(D383="","",D383-G383)</f>
        <v/>
      </c>
      <c r="I383" s="28">
        <f>IF(OR(D383="",H383&lt;=0),"",MAX(0,TODAY()-F383))</f>
        <v/>
      </c>
      <c r="J383" s="9">
        <f>IF(D383="","",IF(H383&lt;=0,"Cobrado",IF(I383=0,"Por vencer",IF(I383&lt;=30,"Vencido 1-30",IF(I383&lt;=60,"Vencido 31-60",IF(I383&lt;=90,"Vencido 61-90","Vencido +90"))))))</f>
        <v/>
      </c>
      <c r="K383" s="7" t="n"/>
    </row>
    <row r="384">
      <c r="A384" s="23" t="n"/>
      <c r="B384" s="7" t="n"/>
      <c r="C384" s="7" t="n"/>
      <c r="D384" s="24" t="n"/>
      <c r="E384" s="25" t="n"/>
      <c r="F384" s="26">
        <f>IF(A384="","",A384+E384)</f>
        <v/>
      </c>
      <c r="G384" s="24" t="n"/>
      <c r="H384" s="27">
        <f>IF(D384="","",D384-G384)</f>
        <v/>
      </c>
      <c r="I384" s="28">
        <f>IF(OR(D384="",H384&lt;=0),"",MAX(0,TODAY()-F384))</f>
        <v/>
      </c>
      <c r="J384" s="9">
        <f>IF(D384="","",IF(H384&lt;=0,"Cobrado",IF(I384=0,"Por vencer",IF(I384&lt;=30,"Vencido 1-30",IF(I384&lt;=60,"Vencido 31-60",IF(I384&lt;=90,"Vencido 61-90","Vencido +90"))))))</f>
        <v/>
      </c>
      <c r="K384" s="7" t="n"/>
    </row>
    <row r="385">
      <c r="A385" s="23" t="n"/>
      <c r="B385" s="7" t="n"/>
      <c r="C385" s="7" t="n"/>
      <c r="D385" s="24" t="n"/>
      <c r="E385" s="25" t="n"/>
      <c r="F385" s="26">
        <f>IF(A385="","",A385+E385)</f>
        <v/>
      </c>
      <c r="G385" s="24" t="n"/>
      <c r="H385" s="27">
        <f>IF(D385="","",D385-G385)</f>
        <v/>
      </c>
      <c r="I385" s="28">
        <f>IF(OR(D385="",H385&lt;=0),"",MAX(0,TODAY()-F385))</f>
        <v/>
      </c>
      <c r="J385" s="9">
        <f>IF(D385="","",IF(H385&lt;=0,"Cobrado",IF(I385=0,"Por vencer",IF(I385&lt;=30,"Vencido 1-30",IF(I385&lt;=60,"Vencido 31-60",IF(I385&lt;=90,"Vencido 61-90","Vencido +90"))))))</f>
        <v/>
      </c>
      <c r="K385" s="7" t="n"/>
    </row>
    <row r="386">
      <c r="A386" s="23" t="n"/>
      <c r="B386" s="7" t="n"/>
      <c r="C386" s="7" t="n"/>
      <c r="D386" s="24" t="n"/>
      <c r="E386" s="25" t="n"/>
      <c r="F386" s="26">
        <f>IF(A386="","",A386+E386)</f>
        <v/>
      </c>
      <c r="G386" s="24" t="n"/>
      <c r="H386" s="27">
        <f>IF(D386="","",D386-G386)</f>
        <v/>
      </c>
      <c r="I386" s="28">
        <f>IF(OR(D386="",H386&lt;=0),"",MAX(0,TODAY()-F386))</f>
        <v/>
      </c>
      <c r="J386" s="9">
        <f>IF(D386="","",IF(H386&lt;=0,"Cobrado",IF(I386=0,"Por vencer",IF(I386&lt;=30,"Vencido 1-30",IF(I386&lt;=60,"Vencido 31-60",IF(I386&lt;=90,"Vencido 61-90","Vencido +90"))))))</f>
        <v/>
      </c>
      <c r="K386" s="7" t="n"/>
    </row>
    <row r="387">
      <c r="A387" s="23" t="n"/>
      <c r="B387" s="7" t="n"/>
      <c r="C387" s="7" t="n"/>
      <c r="D387" s="24" t="n"/>
      <c r="E387" s="25" t="n"/>
      <c r="F387" s="26">
        <f>IF(A387="","",A387+E387)</f>
        <v/>
      </c>
      <c r="G387" s="24" t="n"/>
      <c r="H387" s="27">
        <f>IF(D387="","",D387-G387)</f>
        <v/>
      </c>
      <c r="I387" s="28">
        <f>IF(OR(D387="",H387&lt;=0),"",MAX(0,TODAY()-F387))</f>
        <v/>
      </c>
      <c r="J387" s="9">
        <f>IF(D387="","",IF(H387&lt;=0,"Cobrado",IF(I387=0,"Por vencer",IF(I387&lt;=30,"Vencido 1-30",IF(I387&lt;=60,"Vencido 31-60",IF(I387&lt;=90,"Vencido 61-90","Vencido +90"))))))</f>
        <v/>
      </c>
      <c r="K387" s="7" t="n"/>
    </row>
    <row r="388">
      <c r="A388" s="23" t="n"/>
      <c r="B388" s="7" t="n"/>
      <c r="C388" s="7" t="n"/>
      <c r="D388" s="24" t="n"/>
      <c r="E388" s="25" t="n"/>
      <c r="F388" s="26">
        <f>IF(A388="","",A388+E388)</f>
        <v/>
      </c>
      <c r="G388" s="24" t="n"/>
      <c r="H388" s="27">
        <f>IF(D388="","",D388-G388)</f>
        <v/>
      </c>
      <c r="I388" s="28">
        <f>IF(OR(D388="",H388&lt;=0),"",MAX(0,TODAY()-F388))</f>
        <v/>
      </c>
      <c r="J388" s="9">
        <f>IF(D388="","",IF(H388&lt;=0,"Cobrado",IF(I388=0,"Por vencer",IF(I388&lt;=30,"Vencido 1-30",IF(I388&lt;=60,"Vencido 31-60",IF(I388&lt;=90,"Vencido 61-90","Vencido +90"))))))</f>
        <v/>
      </c>
      <c r="K388" s="7" t="n"/>
    </row>
    <row r="389">
      <c r="A389" s="23" t="n"/>
      <c r="B389" s="7" t="n"/>
      <c r="C389" s="7" t="n"/>
      <c r="D389" s="24" t="n"/>
      <c r="E389" s="25" t="n"/>
      <c r="F389" s="26">
        <f>IF(A389="","",A389+E389)</f>
        <v/>
      </c>
      <c r="G389" s="24" t="n"/>
      <c r="H389" s="27">
        <f>IF(D389="","",D389-G389)</f>
        <v/>
      </c>
      <c r="I389" s="28">
        <f>IF(OR(D389="",H389&lt;=0),"",MAX(0,TODAY()-F389))</f>
        <v/>
      </c>
      <c r="J389" s="9">
        <f>IF(D389="","",IF(H389&lt;=0,"Cobrado",IF(I389=0,"Por vencer",IF(I389&lt;=30,"Vencido 1-30",IF(I389&lt;=60,"Vencido 31-60",IF(I389&lt;=90,"Vencido 61-90","Vencido +90"))))))</f>
        <v/>
      </c>
      <c r="K389" s="7" t="n"/>
    </row>
    <row r="390">
      <c r="A390" s="23" t="n"/>
      <c r="B390" s="7" t="n"/>
      <c r="C390" s="7" t="n"/>
      <c r="D390" s="24" t="n"/>
      <c r="E390" s="25" t="n"/>
      <c r="F390" s="26">
        <f>IF(A390="","",A390+E390)</f>
        <v/>
      </c>
      <c r="G390" s="24" t="n"/>
      <c r="H390" s="27">
        <f>IF(D390="","",D390-G390)</f>
        <v/>
      </c>
      <c r="I390" s="28">
        <f>IF(OR(D390="",H390&lt;=0),"",MAX(0,TODAY()-F390))</f>
        <v/>
      </c>
      <c r="J390" s="9">
        <f>IF(D390="","",IF(H390&lt;=0,"Cobrado",IF(I390=0,"Por vencer",IF(I390&lt;=30,"Vencido 1-30",IF(I390&lt;=60,"Vencido 31-60",IF(I390&lt;=90,"Vencido 61-90","Vencido +90"))))))</f>
        <v/>
      </c>
      <c r="K390" s="7" t="n"/>
    </row>
    <row r="391">
      <c r="A391" s="23" t="n"/>
      <c r="B391" s="7" t="n"/>
      <c r="C391" s="7" t="n"/>
      <c r="D391" s="24" t="n"/>
      <c r="E391" s="25" t="n"/>
      <c r="F391" s="26">
        <f>IF(A391="","",A391+E391)</f>
        <v/>
      </c>
      <c r="G391" s="24" t="n"/>
      <c r="H391" s="27">
        <f>IF(D391="","",D391-G391)</f>
        <v/>
      </c>
      <c r="I391" s="28">
        <f>IF(OR(D391="",H391&lt;=0),"",MAX(0,TODAY()-F391))</f>
        <v/>
      </c>
      <c r="J391" s="9">
        <f>IF(D391="","",IF(H391&lt;=0,"Cobrado",IF(I391=0,"Por vencer",IF(I391&lt;=30,"Vencido 1-30",IF(I391&lt;=60,"Vencido 31-60",IF(I391&lt;=90,"Vencido 61-90","Vencido +90"))))))</f>
        <v/>
      </c>
      <c r="K391" s="7" t="n"/>
    </row>
    <row r="392">
      <c r="A392" s="23" t="n"/>
      <c r="B392" s="7" t="n"/>
      <c r="C392" s="7" t="n"/>
      <c r="D392" s="24" t="n"/>
      <c r="E392" s="25" t="n"/>
      <c r="F392" s="26">
        <f>IF(A392="","",A392+E392)</f>
        <v/>
      </c>
      <c r="G392" s="24" t="n"/>
      <c r="H392" s="27">
        <f>IF(D392="","",D392-G392)</f>
        <v/>
      </c>
      <c r="I392" s="28">
        <f>IF(OR(D392="",H392&lt;=0),"",MAX(0,TODAY()-F392))</f>
        <v/>
      </c>
      <c r="J392" s="9">
        <f>IF(D392="","",IF(H392&lt;=0,"Cobrado",IF(I392=0,"Por vencer",IF(I392&lt;=30,"Vencido 1-30",IF(I392&lt;=60,"Vencido 31-60",IF(I392&lt;=90,"Vencido 61-90","Vencido +90"))))))</f>
        <v/>
      </c>
      <c r="K392" s="7" t="n"/>
    </row>
    <row r="393">
      <c r="A393" s="23" t="n"/>
      <c r="B393" s="7" t="n"/>
      <c r="C393" s="7" t="n"/>
      <c r="D393" s="24" t="n"/>
      <c r="E393" s="25" t="n"/>
      <c r="F393" s="26">
        <f>IF(A393="","",A393+E393)</f>
        <v/>
      </c>
      <c r="G393" s="24" t="n"/>
      <c r="H393" s="27">
        <f>IF(D393="","",D393-G393)</f>
        <v/>
      </c>
      <c r="I393" s="28">
        <f>IF(OR(D393="",H393&lt;=0),"",MAX(0,TODAY()-F393))</f>
        <v/>
      </c>
      <c r="J393" s="9">
        <f>IF(D393="","",IF(H393&lt;=0,"Cobrado",IF(I393=0,"Por vencer",IF(I393&lt;=30,"Vencido 1-30",IF(I393&lt;=60,"Vencido 31-60",IF(I393&lt;=90,"Vencido 61-90","Vencido +90"))))))</f>
        <v/>
      </c>
      <c r="K393" s="7" t="n"/>
    </row>
    <row r="394">
      <c r="A394" s="23" t="n"/>
      <c r="B394" s="7" t="n"/>
      <c r="C394" s="7" t="n"/>
      <c r="D394" s="24" t="n"/>
      <c r="E394" s="25" t="n"/>
      <c r="F394" s="26">
        <f>IF(A394="","",A394+E394)</f>
        <v/>
      </c>
      <c r="G394" s="24" t="n"/>
      <c r="H394" s="27">
        <f>IF(D394="","",D394-G394)</f>
        <v/>
      </c>
      <c r="I394" s="28">
        <f>IF(OR(D394="",H394&lt;=0),"",MAX(0,TODAY()-F394))</f>
        <v/>
      </c>
      <c r="J394" s="9">
        <f>IF(D394="","",IF(H394&lt;=0,"Cobrado",IF(I394=0,"Por vencer",IF(I394&lt;=30,"Vencido 1-30",IF(I394&lt;=60,"Vencido 31-60",IF(I394&lt;=90,"Vencido 61-90","Vencido +90"))))))</f>
        <v/>
      </c>
      <c r="K394" s="7" t="n"/>
    </row>
    <row r="395">
      <c r="A395" s="23" t="n"/>
      <c r="B395" s="7" t="n"/>
      <c r="C395" s="7" t="n"/>
      <c r="D395" s="24" t="n"/>
      <c r="E395" s="25" t="n"/>
      <c r="F395" s="26">
        <f>IF(A395="","",A395+E395)</f>
        <v/>
      </c>
      <c r="G395" s="24" t="n"/>
      <c r="H395" s="27">
        <f>IF(D395="","",D395-G395)</f>
        <v/>
      </c>
      <c r="I395" s="28">
        <f>IF(OR(D395="",H395&lt;=0),"",MAX(0,TODAY()-F395))</f>
        <v/>
      </c>
      <c r="J395" s="9">
        <f>IF(D395="","",IF(H395&lt;=0,"Cobrado",IF(I395=0,"Por vencer",IF(I395&lt;=30,"Vencido 1-30",IF(I395&lt;=60,"Vencido 31-60",IF(I395&lt;=90,"Vencido 61-90","Vencido +90"))))))</f>
        <v/>
      </c>
      <c r="K395" s="7" t="n"/>
    </row>
    <row r="396">
      <c r="A396" s="23" t="n"/>
      <c r="B396" s="7" t="n"/>
      <c r="C396" s="7" t="n"/>
      <c r="D396" s="24" t="n"/>
      <c r="E396" s="25" t="n"/>
      <c r="F396" s="26">
        <f>IF(A396="","",A396+E396)</f>
        <v/>
      </c>
      <c r="G396" s="24" t="n"/>
      <c r="H396" s="27">
        <f>IF(D396="","",D396-G396)</f>
        <v/>
      </c>
      <c r="I396" s="28">
        <f>IF(OR(D396="",H396&lt;=0),"",MAX(0,TODAY()-F396))</f>
        <v/>
      </c>
      <c r="J396" s="9">
        <f>IF(D396="","",IF(H396&lt;=0,"Cobrado",IF(I396=0,"Por vencer",IF(I396&lt;=30,"Vencido 1-30",IF(I396&lt;=60,"Vencido 31-60",IF(I396&lt;=90,"Vencido 61-90","Vencido +90"))))))</f>
        <v/>
      </c>
      <c r="K396" s="7" t="n"/>
    </row>
    <row r="397">
      <c r="A397" s="23" t="n"/>
      <c r="B397" s="7" t="n"/>
      <c r="C397" s="7" t="n"/>
      <c r="D397" s="24" t="n"/>
      <c r="E397" s="25" t="n"/>
      <c r="F397" s="26">
        <f>IF(A397="","",A397+E397)</f>
        <v/>
      </c>
      <c r="G397" s="24" t="n"/>
      <c r="H397" s="27">
        <f>IF(D397="","",D397-G397)</f>
        <v/>
      </c>
      <c r="I397" s="28">
        <f>IF(OR(D397="",H397&lt;=0),"",MAX(0,TODAY()-F397))</f>
        <v/>
      </c>
      <c r="J397" s="9">
        <f>IF(D397="","",IF(H397&lt;=0,"Cobrado",IF(I397=0,"Por vencer",IF(I397&lt;=30,"Vencido 1-30",IF(I397&lt;=60,"Vencido 31-60",IF(I397&lt;=90,"Vencido 61-90","Vencido +90"))))))</f>
        <v/>
      </c>
      <c r="K397" s="7" t="n"/>
    </row>
    <row r="398">
      <c r="A398" s="23" t="n"/>
      <c r="B398" s="7" t="n"/>
      <c r="C398" s="7" t="n"/>
      <c r="D398" s="24" t="n"/>
      <c r="E398" s="25" t="n"/>
      <c r="F398" s="26">
        <f>IF(A398="","",A398+E398)</f>
        <v/>
      </c>
      <c r="G398" s="24" t="n"/>
      <c r="H398" s="27">
        <f>IF(D398="","",D398-G398)</f>
        <v/>
      </c>
      <c r="I398" s="28">
        <f>IF(OR(D398="",H398&lt;=0),"",MAX(0,TODAY()-F398))</f>
        <v/>
      </c>
      <c r="J398" s="9">
        <f>IF(D398="","",IF(H398&lt;=0,"Cobrado",IF(I398=0,"Por vencer",IF(I398&lt;=30,"Vencido 1-30",IF(I398&lt;=60,"Vencido 31-60",IF(I398&lt;=90,"Vencido 61-90","Vencido +90"))))))</f>
        <v/>
      </c>
      <c r="K398" s="7" t="n"/>
    </row>
    <row r="399">
      <c r="A399" s="23" t="n"/>
      <c r="B399" s="7" t="n"/>
      <c r="C399" s="7" t="n"/>
      <c r="D399" s="24" t="n"/>
      <c r="E399" s="25" t="n"/>
      <c r="F399" s="26">
        <f>IF(A399="","",A399+E399)</f>
        <v/>
      </c>
      <c r="G399" s="24" t="n"/>
      <c r="H399" s="27">
        <f>IF(D399="","",D399-G399)</f>
        <v/>
      </c>
      <c r="I399" s="28">
        <f>IF(OR(D399="",H399&lt;=0),"",MAX(0,TODAY()-F399))</f>
        <v/>
      </c>
      <c r="J399" s="9">
        <f>IF(D399="","",IF(H399&lt;=0,"Cobrado",IF(I399=0,"Por vencer",IF(I399&lt;=30,"Vencido 1-30",IF(I399&lt;=60,"Vencido 31-60",IF(I399&lt;=90,"Vencido 61-90","Vencido +90"))))))</f>
        <v/>
      </c>
      <c r="K399" s="7" t="n"/>
    </row>
    <row r="400">
      <c r="A400" s="23" t="n"/>
      <c r="B400" s="7" t="n"/>
      <c r="C400" s="7" t="n"/>
      <c r="D400" s="24" t="n"/>
      <c r="E400" s="25" t="n"/>
      <c r="F400" s="26">
        <f>IF(A400="","",A400+E400)</f>
        <v/>
      </c>
      <c r="G400" s="24" t="n"/>
      <c r="H400" s="27">
        <f>IF(D400="","",D400-G400)</f>
        <v/>
      </c>
      <c r="I400" s="28">
        <f>IF(OR(D400="",H400&lt;=0),"",MAX(0,TODAY()-F400))</f>
        <v/>
      </c>
      <c r="J400" s="9">
        <f>IF(D400="","",IF(H400&lt;=0,"Cobrado",IF(I400=0,"Por vencer",IF(I400&lt;=30,"Vencido 1-30",IF(I400&lt;=60,"Vencido 31-60",IF(I400&lt;=90,"Vencido 61-90","Vencido +90"))))))</f>
        <v/>
      </c>
      <c r="K400" s="7" t="n"/>
    </row>
    <row r="401">
      <c r="A401" s="23" t="n"/>
      <c r="B401" s="7" t="n"/>
      <c r="C401" s="7" t="n"/>
      <c r="D401" s="24" t="n"/>
      <c r="E401" s="25" t="n"/>
      <c r="F401" s="26">
        <f>IF(A401="","",A401+E401)</f>
        <v/>
      </c>
      <c r="G401" s="24" t="n"/>
      <c r="H401" s="27">
        <f>IF(D401="","",D401-G401)</f>
        <v/>
      </c>
      <c r="I401" s="28">
        <f>IF(OR(D401="",H401&lt;=0),"",MAX(0,TODAY()-F401))</f>
        <v/>
      </c>
      <c r="J401" s="9">
        <f>IF(D401="","",IF(H401&lt;=0,"Cobrado",IF(I401=0,"Por vencer",IF(I401&lt;=30,"Vencido 1-30",IF(I401&lt;=60,"Vencido 31-60",IF(I401&lt;=90,"Vencido 61-90","Vencido +90"))))))</f>
        <v/>
      </c>
      <c r="K401" s="7" t="n"/>
    </row>
    <row r="402">
      <c r="A402" s="23" t="n"/>
      <c r="B402" s="7" t="n"/>
      <c r="C402" s="7" t="n"/>
      <c r="D402" s="24" t="n"/>
      <c r="E402" s="25" t="n"/>
      <c r="F402" s="26">
        <f>IF(A402="","",A402+E402)</f>
        <v/>
      </c>
      <c r="G402" s="24" t="n"/>
      <c r="H402" s="27">
        <f>IF(D402="","",D402-G402)</f>
        <v/>
      </c>
      <c r="I402" s="28">
        <f>IF(OR(D402="",H402&lt;=0),"",MAX(0,TODAY()-F402))</f>
        <v/>
      </c>
      <c r="J402" s="9">
        <f>IF(D402="","",IF(H402&lt;=0,"Cobrado",IF(I402=0,"Por vencer",IF(I402&lt;=30,"Vencido 1-30",IF(I402&lt;=60,"Vencido 31-60",IF(I402&lt;=90,"Vencido 61-90","Vencido +90"))))))</f>
        <v/>
      </c>
      <c r="K402" s="7" t="n"/>
    </row>
    <row r="403">
      <c r="A403" s="23" t="n"/>
      <c r="B403" s="7" t="n"/>
      <c r="C403" s="7" t="n"/>
      <c r="D403" s="24" t="n"/>
      <c r="E403" s="25" t="n"/>
      <c r="F403" s="26">
        <f>IF(A403="","",A403+E403)</f>
        <v/>
      </c>
      <c r="G403" s="24" t="n"/>
      <c r="H403" s="27">
        <f>IF(D403="","",D403-G403)</f>
        <v/>
      </c>
      <c r="I403" s="28">
        <f>IF(OR(D403="",H403&lt;=0),"",MAX(0,TODAY()-F403))</f>
        <v/>
      </c>
      <c r="J403" s="9">
        <f>IF(D403="","",IF(H403&lt;=0,"Cobrado",IF(I403=0,"Por vencer",IF(I403&lt;=30,"Vencido 1-30",IF(I403&lt;=60,"Vencido 31-60",IF(I403&lt;=90,"Vencido 61-90","Vencido +90"))))))</f>
        <v/>
      </c>
      <c r="K403" s="7" t="n"/>
    </row>
    <row r="404">
      <c r="A404" s="23" t="n"/>
      <c r="B404" s="7" t="n"/>
      <c r="C404" s="7" t="n"/>
      <c r="D404" s="24" t="n"/>
      <c r="E404" s="25" t="n"/>
      <c r="F404" s="26">
        <f>IF(A404="","",A404+E404)</f>
        <v/>
      </c>
      <c r="G404" s="24" t="n"/>
      <c r="H404" s="27">
        <f>IF(D404="","",D404-G404)</f>
        <v/>
      </c>
      <c r="I404" s="28">
        <f>IF(OR(D404="",H404&lt;=0),"",MAX(0,TODAY()-F404))</f>
        <v/>
      </c>
      <c r="J404" s="9">
        <f>IF(D404="","",IF(H404&lt;=0,"Cobrado",IF(I404=0,"Por vencer",IF(I404&lt;=30,"Vencido 1-30",IF(I404&lt;=60,"Vencido 31-60",IF(I404&lt;=90,"Vencido 61-90","Vencido +90"))))))</f>
        <v/>
      </c>
      <c r="K404" s="7" t="n"/>
    </row>
  </sheetData>
  <autoFilter ref="A4:K404"/>
  <conditionalFormatting sqref="J5:J404">
    <cfRule type="cellIs" priority="1" operator="equal" dxfId="0">
      <formula>"Cobrado"</formula>
    </cfRule>
    <cfRule type="cellIs" priority="2" operator="equal" dxfId="1">
      <formula>"Por vencer"</formula>
    </cfRule>
    <cfRule type="cellIs" priority="3" operator="equal" dxfId="2">
      <formula>"Vencido +90"</formula>
    </cfRule>
    <cfRule type="expression" priority="4" dxfId="3">
      <formula>LEFT(J5,7)="Vencido"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G3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3" t="inlineStr">
        <is>
          <t>Resumen por cliente</t>
        </is>
      </c>
    </row>
    <row r="2">
      <c r="A2" s="14" t="inlineStr">
        <is>
          <t>Escribe los nombres de tus clientes tal como aparecen en Facturas y cobros.</t>
        </is>
      </c>
    </row>
    <row r="4" ht="32" customHeight="1">
      <c r="A4" s="15" t="inlineStr">
        <is>
          <t>Cliente</t>
        </is>
      </c>
      <c r="B4" s="15" t="inlineStr">
        <is>
          <t>Saldo total S/</t>
        </is>
      </c>
      <c r="C4" s="15" t="inlineStr">
        <is>
          <t>Por vencer</t>
        </is>
      </c>
      <c r="D4" s="15" t="inlineStr">
        <is>
          <t>1-30 días</t>
        </is>
      </c>
      <c r="E4" s="15" t="inlineStr">
        <is>
          <t>31-60 días</t>
        </is>
      </c>
      <c r="F4" s="15" t="inlineStr">
        <is>
          <t>61-90 días</t>
        </is>
      </c>
      <c r="G4" s="15" t="inlineStr">
        <is>
          <t>+90 días</t>
        </is>
      </c>
    </row>
    <row r="5">
      <c r="A5" s="10" t="inlineStr">
        <is>
          <t>Constructora Ejemplo SAC</t>
        </is>
      </c>
      <c r="B5" s="27">
        <f>IF(A5="","",SUMIFS('Facturas y cobros'!$H$5:$H$404,'Facturas y cobros'!$B$5:$B$404,A5))</f>
        <v/>
      </c>
      <c r="C5" s="27">
        <f>IF(A5="","",SUMIFS('Facturas y cobros'!$H$5:$H$404,'Facturas y cobros'!$B$5:$B$404,A5,'Facturas y cobros'!$J$5:$J$404,"Por vencer"))</f>
        <v/>
      </c>
      <c r="D5" s="27">
        <f>IF(A5="","",SUMIFS('Facturas y cobros'!$H$5:$H$404,'Facturas y cobros'!$B$5:$B$404,A5,'Facturas y cobros'!$J$5:$J$404,"Vencido 1-30"))</f>
        <v/>
      </c>
      <c r="E5" s="27">
        <f>IF(A5="","",SUMIFS('Facturas y cobros'!$H$5:$H$404,'Facturas y cobros'!$B$5:$B$404,A5,'Facturas y cobros'!$J$5:$J$404,"Vencido 31-60"))</f>
        <v/>
      </c>
      <c r="F5" s="27">
        <f>IF(A5="","",SUMIFS('Facturas y cobros'!$H$5:$H$404,'Facturas y cobros'!$B$5:$B$404,A5,'Facturas y cobros'!$J$5:$J$404,"Vencido 61-90"))</f>
        <v/>
      </c>
      <c r="G5" s="27">
        <f>IF(A5="","",SUMIFS('Facturas y cobros'!$H$5:$H$404,'Facturas y cobros'!$B$5:$B$404,A5,'Facturas y cobros'!$J$5:$J$404,"Vencido +90"))</f>
        <v/>
      </c>
    </row>
    <row r="6">
      <c r="A6" s="10" t="inlineStr">
        <is>
          <t>Colegio Ejemplo</t>
        </is>
      </c>
      <c r="B6" s="27">
        <f>IF(A6="","",SUMIFS('Facturas y cobros'!$H$5:$H$404,'Facturas y cobros'!$B$5:$B$404,A6))</f>
        <v/>
      </c>
      <c r="C6" s="27">
        <f>IF(A6="","",SUMIFS('Facturas y cobros'!$H$5:$H$404,'Facturas y cobros'!$B$5:$B$404,A6,'Facturas y cobros'!$J$5:$J$404,"Por vencer"))</f>
        <v/>
      </c>
      <c r="D6" s="27">
        <f>IF(A6="","",SUMIFS('Facturas y cobros'!$H$5:$H$404,'Facturas y cobros'!$B$5:$B$404,A6,'Facturas y cobros'!$J$5:$J$404,"Vencido 1-30"))</f>
        <v/>
      </c>
      <c r="E6" s="27">
        <f>IF(A6="","",SUMIFS('Facturas y cobros'!$H$5:$H$404,'Facturas y cobros'!$B$5:$B$404,A6,'Facturas y cobros'!$J$5:$J$404,"Vencido 31-60"))</f>
        <v/>
      </c>
      <c r="F6" s="27">
        <f>IF(A6="","",SUMIFS('Facturas y cobros'!$H$5:$H$404,'Facturas y cobros'!$B$5:$B$404,A6,'Facturas y cobros'!$J$5:$J$404,"Vencido 61-90"))</f>
        <v/>
      </c>
      <c r="G6" s="27">
        <f>IF(A6="","",SUMIFS('Facturas y cobros'!$H$5:$H$404,'Facturas y cobros'!$B$5:$B$404,A6,'Facturas y cobros'!$J$5:$J$404,"Vencido +90"))</f>
        <v/>
      </c>
    </row>
    <row r="7">
      <c r="A7" s="10" t="inlineStr">
        <is>
          <t>Comercial Ejemplo EIRL</t>
        </is>
      </c>
      <c r="B7" s="27">
        <f>IF(A7="","",SUMIFS('Facturas y cobros'!$H$5:$H$404,'Facturas y cobros'!$B$5:$B$404,A7))</f>
        <v/>
      </c>
      <c r="C7" s="27">
        <f>IF(A7="","",SUMIFS('Facturas y cobros'!$H$5:$H$404,'Facturas y cobros'!$B$5:$B$404,A7,'Facturas y cobros'!$J$5:$J$404,"Por vencer"))</f>
        <v/>
      </c>
      <c r="D7" s="27">
        <f>IF(A7="","",SUMIFS('Facturas y cobros'!$H$5:$H$404,'Facturas y cobros'!$B$5:$B$404,A7,'Facturas y cobros'!$J$5:$J$404,"Vencido 1-30"))</f>
        <v/>
      </c>
      <c r="E7" s="27">
        <f>IF(A7="","",SUMIFS('Facturas y cobros'!$H$5:$H$404,'Facturas y cobros'!$B$5:$B$404,A7,'Facturas y cobros'!$J$5:$J$404,"Vencido 31-60"))</f>
        <v/>
      </c>
      <c r="F7" s="27">
        <f>IF(A7="","",SUMIFS('Facturas y cobros'!$H$5:$H$404,'Facturas y cobros'!$B$5:$B$404,A7,'Facturas y cobros'!$J$5:$J$404,"Vencido 61-90"))</f>
        <v/>
      </c>
      <c r="G7" s="27">
        <f>IF(A7="","",SUMIFS('Facturas y cobros'!$H$5:$H$404,'Facturas y cobros'!$B$5:$B$404,A7,'Facturas y cobros'!$J$5:$J$404,"Vencido +90"))</f>
        <v/>
      </c>
    </row>
    <row r="8">
      <c r="A8" s="7" t="n"/>
      <c r="B8" s="27">
        <f>IF(A8="","",SUMIFS('Facturas y cobros'!$H$5:$H$404,'Facturas y cobros'!$B$5:$B$404,A8))</f>
        <v/>
      </c>
      <c r="C8" s="27">
        <f>IF(A8="","",SUMIFS('Facturas y cobros'!$H$5:$H$404,'Facturas y cobros'!$B$5:$B$404,A8,'Facturas y cobros'!$J$5:$J$404,"Por vencer"))</f>
        <v/>
      </c>
      <c r="D8" s="27">
        <f>IF(A8="","",SUMIFS('Facturas y cobros'!$H$5:$H$404,'Facturas y cobros'!$B$5:$B$404,A8,'Facturas y cobros'!$J$5:$J$404,"Vencido 1-30"))</f>
        <v/>
      </c>
      <c r="E8" s="27">
        <f>IF(A8="","",SUMIFS('Facturas y cobros'!$H$5:$H$404,'Facturas y cobros'!$B$5:$B$404,A8,'Facturas y cobros'!$J$5:$J$404,"Vencido 31-60"))</f>
        <v/>
      </c>
      <c r="F8" s="27">
        <f>IF(A8="","",SUMIFS('Facturas y cobros'!$H$5:$H$404,'Facturas y cobros'!$B$5:$B$404,A8,'Facturas y cobros'!$J$5:$J$404,"Vencido 61-90"))</f>
        <v/>
      </c>
      <c r="G8" s="27">
        <f>IF(A8="","",SUMIFS('Facturas y cobros'!$H$5:$H$404,'Facturas y cobros'!$B$5:$B$404,A8,'Facturas y cobros'!$J$5:$J$404,"Vencido +90"))</f>
        <v/>
      </c>
    </row>
    <row r="9">
      <c r="A9" s="7" t="n"/>
      <c r="B9" s="27">
        <f>IF(A9="","",SUMIFS('Facturas y cobros'!$H$5:$H$404,'Facturas y cobros'!$B$5:$B$404,A9))</f>
        <v/>
      </c>
      <c r="C9" s="27">
        <f>IF(A9="","",SUMIFS('Facturas y cobros'!$H$5:$H$404,'Facturas y cobros'!$B$5:$B$404,A9,'Facturas y cobros'!$J$5:$J$404,"Por vencer"))</f>
        <v/>
      </c>
      <c r="D9" s="27">
        <f>IF(A9="","",SUMIFS('Facturas y cobros'!$H$5:$H$404,'Facturas y cobros'!$B$5:$B$404,A9,'Facturas y cobros'!$J$5:$J$404,"Vencido 1-30"))</f>
        <v/>
      </c>
      <c r="E9" s="27">
        <f>IF(A9="","",SUMIFS('Facturas y cobros'!$H$5:$H$404,'Facturas y cobros'!$B$5:$B$404,A9,'Facturas y cobros'!$J$5:$J$404,"Vencido 31-60"))</f>
        <v/>
      </c>
      <c r="F9" s="27">
        <f>IF(A9="","",SUMIFS('Facturas y cobros'!$H$5:$H$404,'Facturas y cobros'!$B$5:$B$404,A9,'Facturas y cobros'!$J$5:$J$404,"Vencido 61-90"))</f>
        <v/>
      </c>
      <c r="G9" s="27">
        <f>IF(A9="","",SUMIFS('Facturas y cobros'!$H$5:$H$404,'Facturas y cobros'!$B$5:$B$404,A9,'Facturas y cobros'!$J$5:$J$404,"Vencido +90"))</f>
        <v/>
      </c>
    </row>
    <row r="10">
      <c r="A10" s="7" t="n"/>
      <c r="B10" s="27">
        <f>IF(A10="","",SUMIFS('Facturas y cobros'!$H$5:$H$404,'Facturas y cobros'!$B$5:$B$404,A10))</f>
        <v/>
      </c>
      <c r="C10" s="27">
        <f>IF(A10="","",SUMIFS('Facturas y cobros'!$H$5:$H$404,'Facturas y cobros'!$B$5:$B$404,A10,'Facturas y cobros'!$J$5:$J$404,"Por vencer"))</f>
        <v/>
      </c>
      <c r="D10" s="27">
        <f>IF(A10="","",SUMIFS('Facturas y cobros'!$H$5:$H$404,'Facturas y cobros'!$B$5:$B$404,A10,'Facturas y cobros'!$J$5:$J$404,"Vencido 1-30"))</f>
        <v/>
      </c>
      <c r="E10" s="27">
        <f>IF(A10="","",SUMIFS('Facturas y cobros'!$H$5:$H$404,'Facturas y cobros'!$B$5:$B$404,A10,'Facturas y cobros'!$J$5:$J$404,"Vencido 31-60"))</f>
        <v/>
      </c>
      <c r="F10" s="27">
        <f>IF(A10="","",SUMIFS('Facturas y cobros'!$H$5:$H$404,'Facturas y cobros'!$B$5:$B$404,A10,'Facturas y cobros'!$J$5:$J$404,"Vencido 61-90"))</f>
        <v/>
      </c>
      <c r="G10" s="27">
        <f>IF(A10="","",SUMIFS('Facturas y cobros'!$H$5:$H$404,'Facturas y cobros'!$B$5:$B$404,A10,'Facturas y cobros'!$J$5:$J$404,"Vencido +90"))</f>
        <v/>
      </c>
    </row>
    <row r="11">
      <c r="A11" s="7" t="n"/>
      <c r="B11" s="27">
        <f>IF(A11="","",SUMIFS('Facturas y cobros'!$H$5:$H$404,'Facturas y cobros'!$B$5:$B$404,A11))</f>
        <v/>
      </c>
      <c r="C11" s="27">
        <f>IF(A11="","",SUMIFS('Facturas y cobros'!$H$5:$H$404,'Facturas y cobros'!$B$5:$B$404,A11,'Facturas y cobros'!$J$5:$J$404,"Por vencer"))</f>
        <v/>
      </c>
      <c r="D11" s="27">
        <f>IF(A11="","",SUMIFS('Facturas y cobros'!$H$5:$H$404,'Facturas y cobros'!$B$5:$B$404,A11,'Facturas y cobros'!$J$5:$J$404,"Vencido 1-30"))</f>
        <v/>
      </c>
      <c r="E11" s="27">
        <f>IF(A11="","",SUMIFS('Facturas y cobros'!$H$5:$H$404,'Facturas y cobros'!$B$5:$B$404,A11,'Facturas y cobros'!$J$5:$J$404,"Vencido 31-60"))</f>
        <v/>
      </c>
      <c r="F11" s="27">
        <f>IF(A11="","",SUMIFS('Facturas y cobros'!$H$5:$H$404,'Facturas y cobros'!$B$5:$B$404,A11,'Facturas y cobros'!$J$5:$J$404,"Vencido 61-90"))</f>
        <v/>
      </c>
      <c r="G11" s="27">
        <f>IF(A11="","",SUMIFS('Facturas y cobros'!$H$5:$H$404,'Facturas y cobros'!$B$5:$B$404,A11,'Facturas y cobros'!$J$5:$J$404,"Vencido +90"))</f>
        <v/>
      </c>
    </row>
    <row r="12">
      <c r="A12" s="7" t="n"/>
      <c r="B12" s="27">
        <f>IF(A12="","",SUMIFS('Facturas y cobros'!$H$5:$H$404,'Facturas y cobros'!$B$5:$B$404,A12))</f>
        <v/>
      </c>
      <c r="C12" s="27">
        <f>IF(A12="","",SUMIFS('Facturas y cobros'!$H$5:$H$404,'Facturas y cobros'!$B$5:$B$404,A12,'Facturas y cobros'!$J$5:$J$404,"Por vencer"))</f>
        <v/>
      </c>
      <c r="D12" s="27">
        <f>IF(A12="","",SUMIFS('Facturas y cobros'!$H$5:$H$404,'Facturas y cobros'!$B$5:$B$404,A12,'Facturas y cobros'!$J$5:$J$404,"Vencido 1-30"))</f>
        <v/>
      </c>
      <c r="E12" s="27">
        <f>IF(A12="","",SUMIFS('Facturas y cobros'!$H$5:$H$404,'Facturas y cobros'!$B$5:$B$404,A12,'Facturas y cobros'!$J$5:$J$404,"Vencido 31-60"))</f>
        <v/>
      </c>
      <c r="F12" s="27">
        <f>IF(A12="","",SUMIFS('Facturas y cobros'!$H$5:$H$404,'Facturas y cobros'!$B$5:$B$404,A12,'Facturas y cobros'!$J$5:$J$404,"Vencido 61-90"))</f>
        <v/>
      </c>
      <c r="G12" s="27">
        <f>IF(A12="","",SUMIFS('Facturas y cobros'!$H$5:$H$404,'Facturas y cobros'!$B$5:$B$404,A12,'Facturas y cobros'!$J$5:$J$404,"Vencido +90"))</f>
        <v/>
      </c>
    </row>
    <row r="13">
      <c r="A13" s="7" t="n"/>
      <c r="B13" s="27">
        <f>IF(A13="","",SUMIFS('Facturas y cobros'!$H$5:$H$404,'Facturas y cobros'!$B$5:$B$404,A13))</f>
        <v/>
      </c>
      <c r="C13" s="27">
        <f>IF(A13="","",SUMIFS('Facturas y cobros'!$H$5:$H$404,'Facturas y cobros'!$B$5:$B$404,A13,'Facturas y cobros'!$J$5:$J$404,"Por vencer"))</f>
        <v/>
      </c>
      <c r="D13" s="27">
        <f>IF(A13="","",SUMIFS('Facturas y cobros'!$H$5:$H$404,'Facturas y cobros'!$B$5:$B$404,A13,'Facturas y cobros'!$J$5:$J$404,"Vencido 1-30"))</f>
        <v/>
      </c>
      <c r="E13" s="27">
        <f>IF(A13="","",SUMIFS('Facturas y cobros'!$H$5:$H$404,'Facturas y cobros'!$B$5:$B$404,A13,'Facturas y cobros'!$J$5:$J$404,"Vencido 31-60"))</f>
        <v/>
      </c>
      <c r="F13" s="27">
        <f>IF(A13="","",SUMIFS('Facturas y cobros'!$H$5:$H$404,'Facturas y cobros'!$B$5:$B$404,A13,'Facturas y cobros'!$J$5:$J$404,"Vencido 61-90"))</f>
        <v/>
      </c>
      <c r="G13" s="27">
        <f>IF(A13="","",SUMIFS('Facturas y cobros'!$H$5:$H$404,'Facturas y cobros'!$B$5:$B$404,A13,'Facturas y cobros'!$J$5:$J$404,"Vencido +90"))</f>
        <v/>
      </c>
    </row>
    <row r="14">
      <c r="A14" s="7" t="n"/>
      <c r="B14" s="27">
        <f>IF(A14="","",SUMIFS('Facturas y cobros'!$H$5:$H$404,'Facturas y cobros'!$B$5:$B$404,A14))</f>
        <v/>
      </c>
      <c r="C14" s="27">
        <f>IF(A14="","",SUMIFS('Facturas y cobros'!$H$5:$H$404,'Facturas y cobros'!$B$5:$B$404,A14,'Facturas y cobros'!$J$5:$J$404,"Por vencer"))</f>
        <v/>
      </c>
      <c r="D14" s="27">
        <f>IF(A14="","",SUMIFS('Facturas y cobros'!$H$5:$H$404,'Facturas y cobros'!$B$5:$B$404,A14,'Facturas y cobros'!$J$5:$J$404,"Vencido 1-30"))</f>
        <v/>
      </c>
      <c r="E14" s="27">
        <f>IF(A14="","",SUMIFS('Facturas y cobros'!$H$5:$H$404,'Facturas y cobros'!$B$5:$B$404,A14,'Facturas y cobros'!$J$5:$J$404,"Vencido 31-60"))</f>
        <v/>
      </c>
      <c r="F14" s="27">
        <f>IF(A14="","",SUMIFS('Facturas y cobros'!$H$5:$H$404,'Facturas y cobros'!$B$5:$B$404,A14,'Facturas y cobros'!$J$5:$J$404,"Vencido 61-90"))</f>
        <v/>
      </c>
      <c r="G14" s="27">
        <f>IF(A14="","",SUMIFS('Facturas y cobros'!$H$5:$H$404,'Facturas y cobros'!$B$5:$B$404,A14,'Facturas y cobros'!$J$5:$J$404,"Vencido +90"))</f>
        <v/>
      </c>
    </row>
    <row r="15">
      <c r="A15" s="7" t="n"/>
      <c r="B15" s="27">
        <f>IF(A15="","",SUMIFS('Facturas y cobros'!$H$5:$H$404,'Facturas y cobros'!$B$5:$B$404,A15))</f>
        <v/>
      </c>
      <c r="C15" s="27">
        <f>IF(A15="","",SUMIFS('Facturas y cobros'!$H$5:$H$404,'Facturas y cobros'!$B$5:$B$404,A15,'Facturas y cobros'!$J$5:$J$404,"Por vencer"))</f>
        <v/>
      </c>
      <c r="D15" s="27">
        <f>IF(A15="","",SUMIFS('Facturas y cobros'!$H$5:$H$404,'Facturas y cobros'!$B$5:$B$404,A15,'Facturas y cobros'!$J$5:$J$404,"Vencido 1-30"))</f>
        <v/>
      </c>
      <c r="E15" s="27">
        <f>IF(A15="","",SUMIFS('Facturas y cobros'!$H$5:$H$404,'Facturas y cobros'!$B$5:$B$404,A15,'Facturas y cobros'!$J$5:$J$404,"Vencido 31-60"))</f>
        <v/>
      </c>
      <c r="F15" s="27">
        <f>IF(A15="","",SUMIFS('Facturas y cobros'!$H$5:$H$404,'Facturas y cobros'!$B$5:$B$404,A15,'Facturas y cobros'!$J$5:$J$404,"Vencido 61-90"))</f>
        <v/>
      </c>
      <c r="G15" s="27">
        <f>IF(A15="","",SUMIFS('Facturas y cobros'!$H$5:$H$404,'Facturas y cobros'!$B$5:$B$404,A15,'Facturas y cobros'!$J$5:$J$404,"Vencido +90"))</f>
        <v/>
      </c>
    </row>
    <row r="16">
      <c r="A16" s="7" t="n"/>
      <c r="B16" s="27">
        <f>IF(A16="","",SUMIFS('Facturas y cobros'!$H$5:$H$404,'Facturas y cobros'!$B$5:$B$404,A16))</f>
        <v/>
      </c>
      <c r="C16" s="27">
        <f>IF(A16="","",SUMIFS('Facturas y cobros'!$H$5:$H$404,'Facturas y cobros'!$B$5:$B$404,A16,'Facturas y cobros'!$J$5:$J$404,"Por vencer"))</f>
        <v/>
      </c>
      <c r="D16" s="27">
        <f>IF(A16="","",SUMIFS('Facturas y cobros'!$H$5:$H$404,'Facturas y cobros'!$B$5:$B$404,A16,'Facturas y cobros'!$J$5:$J$404,"Vencido 1-30"))</f>
        <v/>
      </c>
      <c r="E16" s="27">
        <f>IF(A16="","",SUMIFS('Facturas y cobros'!$H$5:$H$404,'Facturas y cobros'!$B$5:$B$404,A16,'Facturas y cobros'!$J$5:$J$404,"Vencido 31-60"))</f>
        <v/>
      </c>
      <c r="F16" s="27">
        <f>IF(A16="","",SUMIFS('Facturas y cobros'!$H$5:$H$404,'Facturas y cobros'!$B$5:$B$404,A16,'Facturas y cobros'!$J$5:$J$404,"Vencido 61-90"))</f>
        <v/>
      </c>
      <c r="G16" s="27">
        <f>IF(A16="","",SUMIFS('Facturas y cobros'!$H$5:$H$404,'Facturas y cobros'!$B$5:$B$404,A16,'Facturas y cobros'!$J$5:$J$404,"Vencido +90"))</f>
        <v/>
      </c>
    </row>
    <row r="17">
      <c r="A17" s="7" t="n"/>
      <c r="B17" s="27">
        <f>IF(A17="","",SUMIFS('Facturas y cobros'!$H$5:$H$404,'Facturas y cobros'!$B$5:$B$404,A17))</f>
        <v/>
      </c>
      <c r="C17" s="27">
        <f>IF(A17="","",SUMIFS('Facturas y cobros'!$H$5:$H$404,'Facturas y cobros'!$B$5:$B$404,A17,'Facturas y cobros'!$J$5:$J$404,"Por vencer"))</f>
        <v/>
      </c>
      <c r="D17" s="27">
        <f>IF(A17="","",SUMIFS('Facturas y cobros'!$H$5:$H$404,'Facturas y cobros'!$B$5:$B$404,A17,'Facturas y cobros'!$J$5:$J$404,"Vencido 1-30"))</f>
        <v/>
      </c>
      <c r="E17" s="27">
        <f>IF(A17="","",SUMIFS('Facturas y cobros'!$H$5:$H$404,'Facturas y cobros'!$B$5:$B$404,A17,'Facturas y cobros'!$J$5:$J$404,"Vencido 31-60"))</f>
        <v/>
      </c>
      <c r="F17" s="27">
        <f>IF(A17="","",SUMIFS('Facturas y cobros'!$H$5:$H$404,'Facturas y cobros'!$B$5:$B$404,A17,'Facturas y cobros'!$J$5:$J$404,"Vencido 61-90"))</f>
        <v/>
      </c>
      <c r="G17" s="27">
        <f>IF(A17="","",SUMIFS('Facturas y cobros'!$H$5:$H$404,'Facturas y cobros'!$B$5:$B$404,A17,'Facturas y cobros'!$J$5:$J$404,"Vencido +90"))</f>
        <v/>
      </c>
    </row>
    <row r="18">
      <c r="A18" s="7" t="n"/>
      <c r="B18" s="27">
        <f>IF(A18="","",SUMIFS('Facturas y cobros'!$H$5:$H$404,'Facturas y cobros'!$B$5:$B$404,A18))</f>
        <v/>
      </c>
      <c r="C18" s="27">
        <f>IF(A18="","",SUMIFS('Facturas y cobros'!$H$5:$H$404,'Facturas y cobros'!$B$5:$B$404,A18,'Facturas y cobros'!$J$5:$J$404,"Por vencer"))</f>
        <v/>
      </c>
      <c r="D18" s="27">
        <f>IF(A18="","",SUMIFS('Facturas y cobros'!$H$5:$H$404,'Facturas y cobros'!$B$5:$B$404,A18,'Facturas y cobros'!$J$5:$J$404,"Vencido 1-30"))</f>
        <v/>
      </c>
      <c r="E18" s="27">
        <f>IF(A18="","",SUMIFS('Facturas y cobros'!$H$5:$H$404,'Facturas y cobros'!$B$5:$B$404,A18,'Facturas y cobros'!$J$5:$J$404,"Vencido 31-60"))</f>
        <v/>
      </c>
      <c r="F18" s="27">
        <f>IF(A18="","",SUMIFS('Facturas y cobros'!$H$5:$H$404,'Facturas y cobros'!$B$5:$B$404,A18,'Facturas y cobros'!$J$5:$J$404,"Vencido 61-90"))</f>
        <v/>
      </c>
      <c r="G18" s="27">
        <f>IF(A18="","",SUMIFS('Facturas y cobros'!$H$5:$H$404,'Facturas y cobros'!$B$5:$B$404,A18,'Facturas y cobros'!$J$5:$J$404,"Vencido +90"))</f>
        <v/>
      </c>
    </row>
    <row r="19">
      <c r="A19" s="7" t="n"/>
      <c r="B19" s="27">
        <f>IF(A19="","",SUMIFS('Facturas y cobros'!$H$5:$H$404,'Facturas y cobros'!$B$5:$B$404,A19))</f>
        <v/>
      </c>
      <c r="C19" s="27">
        <f>IF(A19="","",SUMIFS('Facturas y cobros'!$H$5:$H$404,'Facturas y cobros'!$B$5:$B$404,A19,'Facturas y cobros'!$J$5:$J$404,"Por vencer"))</f>
        <v/>
      </c>
      <c r="D19" s="27">
        <f>IF(A19="","",SUMIFS('Facturas y cobros'!$H$5:$H$404,'Facturas y cobros'!$B$5:$B$404,A19,'Facturas y cobros'!$J$5:$J$404,"Vencido 1-30"))</f>
        <v/>
      </c>
      <c r="E19" s="27">
        <f>IF(A19="","",SUMIFS('Facturas y cobros'!$H$5:$H$404,'Facturas y cobros'!$B$5:$B$404,A19,'Facturas y cobros'!$J$5:$J$404,"Vencido 31-60"))</f>
        <v/>
      </c>
      <c r="F19" s="27">
        <f>IF(A19="","",SUMIFS('Facturas y cobros'!$H$5:$H$404,'Facturas y cobros'!$B$5:$B$404,A19,'Facturas y cobros'!$J$5:$J$404,"Vencido 61-90"))</f>
        <v/>
      </c>
      <c r="G19" s="27">
        <f>IF(A19="","",SUMIFS('Facturas y cobros'!$H$5:$H$404,'Facturas y cobros'!$B$5:$B$404,A19,'Facturas y cobros'!$J$5:$J$404,"Vencido +90"))</f>
        <v/>
      </c>
    </row>
    <row r="20">
      <c r="A20" s="7" t="n"/>
      <c r="B20" s="27">
        <f>IF(A20="","",SUMIFS('Facturas y cobros'!$H$5:$H$404,'Facturas y cobros'!$B$5:$B$404,A20))</f>
        <v/>
      </c>
      <c r="C20" s="27">
        <f>IF(A20="","",SUMIFS('Facturas y cobros'!$H$5:$H$404,'Facturas y cobros'!$B$5:$B$404,A20,'Facturas y cobros'!$J$5:$J$404,"Por vencer"))</f>
        <v/>
      </c>
      <c r="D20" s="27">
        <f>IF(A20="","",SUMIFS('Facturas y cobros'!$H$5:$H$404,'Facturas y cobros'!$B$5:$B$404,A20,'Facturas y cobros'!$J$5:$J$404,"Vencido 1-30"))</f>
        <v/>
      </c>
      <c r="E20" s="27">
        <f>IF(A20="","",SUMIFS('Facturas y cobros'!$H$5:$H$404,'Facturas y cobros'!$B$5:$B$404,A20,'Facturas y cobros'!$J$5:$J$404,"Vencido 31-60"))</f>
        <v/>
      </c>
      <c r="F20" s="27">
        <f>IF(A20="","",SUMIFS('Facturas y cobros'!$H$5:$H$404,'Facturas y cobros'!$B$5:$B$404,A20,'Facturas y cobros'!$J$5:$J$404,"Vencido 61-90"))</f>
        <v/>
      </c>
      <c r="G20" s="27">
        <f>IF(A20="","",SUMIFS('Facturas y cobros'!$H$5:$H$404,'Facturas y cobros'!$B$5:$B$404,A20,'Facturas y cobros'!$J$5:$J$404,"Vencido +90"))</f>
        <v/>
      </c>
    </row>
    <row r="21">
      <c r="A21" s="7" t="n"/>
      <c r="B21" s="27">
        <f>IF(A21="","",SUMIFS('Facturas y cobros'!$H$5:$H$404,'Facturas y cobros'!$B$5:$B$404,A21))</f>
        <v/>
      </c>
      <c r="C21" s="27">
        <f>IF(A21="","",SUMIFS('Facturas y cobros'!$H$5:$H$404,'Facturas y cobros'!$B$5:$B$404,A21,'Facturas y cobros'!$J$5:$J$404,"Por vencer"))</f>
        <v/>
      </c>
      <c r="D21" s="27">
        <f>IF(A21="","",SUMIFS('Facturas y cobros'!$H$5:$H$404,'Facturas y cobros'!$B$5:$B$404,A21,'Facturas y cobros'!$J$5:$J$404,"Vencido 1-30"))</f>
        <v/>
      </c>
      <c r="E21" s="27">
        <f>IF(A21="","",SUMIFS('Facturas y cobros'!$H$5:$H$404,'Facturas y cobros'!$B$5:$B$404,A21,'Facturas y cobros'!$J$5:$J$404,"Vencido 31-60"))</f>
        <v/>
      </c>
      <c r="F21" s="27">
        <f>IF(A21="","",SUMIFS('Facturas y cobros'!$H$5:$H$404,'Facturas y cobros'!$B$5:$B$404,A21,'Facturas y cobros'!$J$5:$J$404,"Vencido 61-90"))</f>
        <v/>
      </c>
      <c r="G21" s="27">
        <f>IF(A21="","",SUMIFS('Facturas y cobros'!$H$5:$H$404,'Facturas y cobros'!$B$5:$B$404,A21,'Facturas y cobros'!$J$5:$J$404,"Vencido +90"))</f>
        <v/>
      </c>
    </row>
    <row r="22">
      <c r="A22" s="7" t="n"/>
      <c r="B22" s="27">
        <f>IF(A22="","",SUMIFS('Facturas y cobros'!$H$5:$H$404,'Facturas y cobros'!$B$5:$B$404,A22))</f>
        <v/>
      </c>
      <c r="C22" s="27">
        <f>IF(A22="","",SUMIFS('Facturas y cobros'!$H$5:$H$404,'Facturas y cobros'!$B$5:$B$404,A22,'Facturas y cobros'!$J$5:$J$404,"Por vencer"))</f>
        <v/>
      </c>
      <c r="D22" s="27">
        <f>IF(A22="","",SUMIFS('Facturas y cobros'!$H$5:$H$404,'Facturas y cobros'!$B$5:$B$404,A22,'Facturas y cobros'!$J$5:$J$404,"Vencido 1-30"))</f>
        <v/>
      </c>
      <c r="E22" s="27">
        <f>IF(A22="","",SUMIFS('Facturas y cobros'!$H$5:$H$404,'Facturas y cobros'!$B$5:$B$404,A22,'Facturas y cobros'!$J$5:$J$404,"Vencido 31-60"))</f>
        <v/>
      </c>
      <c r="F22" s="27">
        <f>IF(A22="","",SUMIFS('Facturas y cobros'!$H$5:$H$404,'Facturas y cobros'!$B$5:$B$404,A22,'Facturas y cobros'!$J$5:$J$404,"Vencido 61-90"))</f>
        <v/>
      </c>
      <c r="G22" s="27">
        <f>IF(A22="","",SUMIFS('Facturas y cobros'!$H$5:$H$404,'Facturas y cobros'!$B$5:$B$404,A22,'Facturas y cobros'!$J$5:$J$404,"Vencido +90"))</f>
        <v/>
      </c>
    </row>
    <row r="23">
      <c r="A23" s="7" t="n"/>
      <c r="B23" s="27">
        <f>IF(A23="","",SUMIFS('Facturas y cobros'!$H$5:$H$404,'Facturas y cobros'!$B$5:$B$404,A23))</f>
        <v/>
      </c>
      <c r="C23" s="27">
        <f>IF(A23="","",SUMIFS('Facturas y cobros'!$H$5:$H$404,'Facturas y cobros'!$B$5:$B$404,A23,'Facturas y cobros'!$J$5:$J$404,"Por vencer"))</f>
        <v/>
      </c>
      <c r="D23" s="27">
        <f>IF(A23="","",SUMIFS('Facturas y cobros'!$H$5:$H$404,'Facturas y cobros'!$B$5:$B$404,A23,'Facturas y cobros'!$J$5:$J$404,"Vencido 1-30"))</f>
        <v/>
      </c>
      <c r="E23" s="27">
        <f>IF(A23="","",SUMIFS('Facturas y cobros'!$H$5:$H$404,'Facturas y cobros'!$B$5:$B$404,A23,'Facturas y cobros'!$J$5:$J$404,"Vencido 31-60"))</f>
        <v/>
      </c>
      <c r="F23" s="27">
        <f>IF(A23="","",SUMIFS('Facturas y cobros'!$H$5:$H$404,'Facturas y cobros'!$B$5:$B$404,A23,'Facturas y cobros'!$J$5:$J$404,"Vencido 61-90"))</f>
        <v/>
      </c>
      <c r="G23" s="27">
        <f>IF(A23="","",SUMIFS('Facturas y cobros'!$H$5:$H$404,'Facturas y cobros'!$B$5:$B$404,A23,'Facturas y cobros'!$J$5:$J$404,"Vencido +90"))</f>
        <v/>
      </c>
    </row>
    <row r="24">
      <c r="A24" s="7" t="n"/>
      <c r="B24" s="27">
        <f>IF(A24="","",SUMIFS('Facturas y cobros'!$H$5:$H$404,'Facturas y cobros'!$B$5:$B$404,A24))</f>
        <v/>
      </c>
      <c r="C24" s="27">
        <f>IF(A24="","",SUMIFS('Facturas y cobros'!$H$5:$H$404,'Facturas y cobros'!$B$5:$B$404,A24,'Facturas y cobros'!$J$5:$J$404,"Por vencer"))</f>
        <v/>
      </c>
      <c r="D24" s="27">
        <f>IF(A24="","",SUMIFS('Facturas y cobros'!$H$5:$H$404,'Facturas y cobros'!$B$5:$B$404,A24,'Facturas y cobros'!$J$5:$J$404,"Vencido 1-30"))</f>
        <v/>
      </c>
      <c r="E24" s="27">
        <f>IF(A24="","",SUMIFS('Facturas y cobros'!$H$5:$H$404,'Facturas y cobros'!$B$5:$B$404,A24,'Facturas y cobros'!$J$5:$J$404,"Vencido 31-60"))</f>
        <v/>
      </c>
      <c r="F24" s="27">
        <f>IF(A24="","",SUMIFS('Facturas y cobros'!$H$5:$H$404,'Facturas y cobros'!$B$5:$B$404,A24,'Facturas y cobros'!$J$5:$J$404,"Vencido 61-90"))</f>
        <v/>
      </c>
      <c r="G24" s="27">
        <f>IF(A24="","",SUMIFS('Facturas y cobros'!$H$5:$H$404,'Facturas y cobros'!$B$5:$B$404,A24,'Facturas y cobros'!$J$5:$J$404,"Vencido +90"))</f>
        <v/>
      </c>
    </row>
    <row r="25">
      <c r="A25" s="7" t="n"/>
      <c r="B25" s="27">
        <f>IF(A25="","",SUMIFS('Facturas y cobros'!$H$5:$H$404,'Facturas y cobros'!$B$5:$B$404,A25))</f>
        <v/>
      </c>
      <c r="C25" s="27">
        <f>IF(A25="","",SUMIFS('Facturas y cobros'!$H$5:$H$404,'Facturas y cobros'!$B$5:$B$404,A25,'Facturas y cobros'!$J$5:$J$404,"Por vencer"))</f>
        <v/>
      </c>
      <c r="D25" s="27">
        <f>IF(A25="","",SUMIFS('Facturas y cobros'!$H$5:$H$404,'Facturas y cobros'!$B$5:$B$404,A25,'Facturas y cobros'!$J$5:$J$404,"Vencido 1-30"))</f>
        <v/>
      </c>
      <c r="E25" s="27">
        <f>IF(A25="","",SUMIFS('Facturas y cobros'!$H$5:$H$404,'Facturas y cobros'!$B$5:$B$404,A25,'Facturas y cobros'!$J$5:$J$404,"Vencido 31-60"))</f>
        <v/>
      </c>
      <c r="F25" s="27">
        <f>IF(A25="","",SUMIFS('Facturas y cobros'!$H$5:$H$404,'Facturas y cobros'!$B$5:$B$404,A25,'Facturas y cobros'!$J$5:$J$404,"Vencido 61-90"))</f>
        <v/>
      </c>
      <c r="G25" s="27">
        <f>IF(A25="","",SUMIFS('Facturas y cobros'!$H$5:$H$404,'Facturas y cobros'!$B$5:$B$404,A25,'Facturas y cobros'!$J$5:$J$404,"Vencido +90"))</f>
        <v/>
      </c>
    </row>
    <row r="26">
      <c r="A26" s="7" t="n"/>
      <c r="B26" s="27">
        <f>IF(A26="","",SUMIFS('Facturas y cobros'!$H$5:$H$404,'Facturas y cobros'!$B$5:$B$404,A26))</f>
        <v/>
      </c>
      <c r="C26" s="27">
        <f>IF(A26="","",SUMIFS('Facturas y cobros'!$H$5:$H$404,'Facturas y cobros'!$B$5:$B$404,A26,'Facturas y cobros'!$J$5:$J$404,"Por vencer"))</f>
        <v/>
      </c>
      <c r="D26" s="27">
        <f>IF(A26="","",SUMIFS('Facturas y cobros'!$H$5:$H$404,'Facturas y cobros'!$B$5:$B$404,A26,'Facturas y cobros'!$J$5:$J$404,"Vencido 1-30"))</f>
        <v/>
      </c>
      <c r="E26" s="27">
        <f>IF(A26="","",SUMIFS('Facturas y cobros'!$H$5:$H$404,'Facturas y cobros'!$B$5:$B$404,A26,'Facturas y cobros'!$J$5:$J$404,"Vencido 31-60"))</f>
        <v/>
      </c>
      <c r="F26" s="27">
        <f>IF(A26="","",SUMIFS('Facturas y cobros'!$H$5:$H$404,'Facturas y cobros'!$B$5:$B$404,A26,'Facturas y cobros'!$J$5:$J$404,"Vencido 61-90"))</f>
        <v/>
      </c>
      <c r="G26" s="27">
        <f>IF(A26="","",SUMIFS('Facturas y cobros'!$H$5:$H$404,'Facturas y cobros'!$B$5:$B$404,A26,'Facturas y cobros'!$J$5:$J$404,"Vencido +90"))</f>
        <v/>
      </c>
    </row>
    <row r="27">
      <c r="A27" s="7" t="n"/>
      <c r="B27" s="27">
        <f>IF(A27="","",SUMIFS('Facturas y cobros'!$H$5:$H$404,'Facturas y cobros'!$B$5:$B$404,A27))</f>
        <v/>
      </c>
      <c r="C27" s="27">
        <f>IF(A27="","",SUMIFS('Facturas y cobros'!$H$5:$H$404,'Facturas y cobros'!$B$5:$B$404,A27,'Facturas y cobros'!$J$5:$J$404,"Por vencer"))</f>
        <v/>
      </c>
      <c r="D27" s="27">
        <f>IF(A27="","",SUMIFS('Facturas y cobros'!$H$5:$H$404,'Facturas y cobros'!$B$5:$B$404,A27,'Facturas y cobros'!$J$5:$J$404,"Vencido 1-30"))</f>
        <v/>
      </c>
      <c r="E27" s="27">
        <f>IF(A27="","",SUMIFS('Facturas y cobros'!$H$5:$H$404,'Facturas y cobros'!$B$5:$B$404,A27,'Facturas y cobros'!$J$5:$J$404,"Vencido 31-60"))</f>
        <v/>
      </c>
      <c r="F27" s="27">
        <f>IF(A27="","",SUMIFS('Facturas y cobros'!$H$5:$H$404,'Facturas y cobros'!$B$5:$B$404,A27,'Facturas y cobros'!$J$5:$J$404,"Vencido 61-90"))</f>
        <v/>
      </c>
      <c r="G27" s="27">
        <f>IF(A27="","",SUMIFS('Facturas y cobros'!$H$5:$H$404,'Facturas y cobros'!$B$5:$B$404,A27,'Facturas y cobros'!$J$5:$J$404,"Vencido +90"))</f>
        <v/>
      </c>
    </row>
    <row r="28">
      <c r="A28" s="7" t="n"/>
      <c r="B28" s="27">
        <f>IF(A28="","",SUMIFS('Facturas y cobros'!$H$5:$H$404,'Facturas y cobros'!$B$5:$B$404,A28))</f>
        <v/>
      </c>
      <c r="C28" s="27">
        <f>IF(A28="","",SUMIFS('Facturas y cobros'!$H$5:$H$404,'Facturas y cobros'!$B$5:$B$404,A28,'Facturas y cobros'!$J$5:$J$404,"Por vencer"))</f>
        <v/>
      </c>
      <c r="D28" s="27">
        <f>IF(A28="","",SUMIFS('Facturas y cobros'!$H$5:$H$404,'Facturas y cobros'!$B$5:$B$404,A28,'Facturas y cobros'!$J$5:$J$404,"Vencido 1-30"))</f>
        <v/>
      </c>
      <c r="E28" s="27">
        <f>IF(A28="","",SUMIFS('Facturas y cobros'!$H$5:$H$404,'Facturas y cobros'!$B$5:$B$404,A28,'Facturas y cobros'!$J$5:$J$404,"Vencido 31-60"))</f>
        <v/>
      </c>
      <c r="F28" s="27">
        <f>IF(A28="","",SUMIFS('Facturas y cobros'!$H$5:$H$404,'Facturas y cobros'!$B$5:$B$404,A28,'Facturas y cobros'!$J$5:$J$404,"Vencido 61-90"))</f>
        <v/>
      </c>
      <c r="G28" s="27">
        <f>IF(A28="","",SUMIFS('Facturas y cobros'!$H$5:$H$404,'Facturas y cobros'!$B$5:$B$404,A28,'Facturas y cobros'!$J$5:$J$404,"Vencido +90"))</f>
        <v/>
      </c>
    </row>
    <row r="29">
      <c r="A29" s="7" t="n"/>
      <c r="B29" s="27">
        <f>IF(A29="","",SUMIFS('Facturas y cobros'!$H$5:$H$404,'Facturas y cobros'!$B$5:$B$404,A29))</f>
        <v/>
      </c>
      <c r="C29" s="27">
        <f>IF(A29="","",SUMIFS('Facturas y cobros'!$H$5:$H$404,'Facturas y cobros'!$B$5:$B$404,A29,'Facturas y cobros'!$J$5:$J$404,"Por vencer"))</f>
        <v/>
      </c>
      <c r="D29" s="27">
        <f>IF(A29="","",SUMIFS('Facturas y cobros'!$H$5:$H$404,'Facturas y cobros'!$B$5:$B$404,A29,'Facturas y cobros'!$J$5:$J$404,"Vencido 1-30"))</f>
        <v/>
      </c>
      <c r="E29" s="27">
        <f>IF(A29="","",SUMIFS('Facturas y cobros'!$H$5:$H$404,'Facturas y cobros'!$B$5:$B$404,A29,'Facturas y cobros'!$J$5:$J$404,"Vencido 31-60"))</f>
        <v/>
      </c>
      <c r="F29" s="27">
        <f>IF(A29="","",SUMIFS('Facturas y cobros'!$H$5:$H$404,'Facturas y cobros'!$B$5:$B$404,A29,'Facturas y cobros'!$J$5:$J$404,"Vencido 61-90"))</f>
        <v/>
      </c>
      <c r="G29" s="27">
        <f>IF(A29="","",SUMIFS('Facturas y cobros'!$H$5:$H$404,'Facturas y cobros'!$B$5:$B$404,A29,'Facturas y cobros'!$J$5:$J$404,"Vencido +90"))</f>
        <v/>
      </c>
    </row>
    <row r="30">
      <c r="A30" s="7" t="n"/>
      <c r="B30" s="27">
        <f>IF(A30="","",SUMIFS('Facturas y cobros'!$H$5:$H$404,'Facturas y cobros'!$B$5:$B$404,A30))</f>
        <v/>
      </c>
      <c r="C30" s="27">
        <f>IF(A30="","",SUMIFS('Facturas y cobros'!$H$5:$H$404,'Facturas y cobros'!$B$5:$B$404,A30,'Facturas y cobros'!$J$5:$J$404,"Por vencer"))</f>
        <v/>
      </c>
      <c r="D30" s="27">
        <f>IF(A30="","",SUMIFS('Facturas y cobros'!$H$5:$H$404,'Facturas y cobros'!$B$5:$B$404,A30,'Facturas y cobros'!$J$5:$J$404,"Vencido 1-30"))</f>
        <v/>
      </c>
      <c r="E30" s="27">
        <f>IF(A30="","",SUMIFS('Facturas y cobros'!$H$5:$H$404,'Facturas y cobros'!$B$5:$B$404,A30,'Facturas y cobros'!$J$5:$J$404,"Vencido 31-60"))</f>
        <v/>
      </c>
      <c r="F30" s="27">
        <f>IF(A30="","",SUMIFS('Facturas y cobros'!$H$5:$H$404,'Facturas y cobros'!$B$5:$B$404,A30,'Facturas y cobros'!$J$5:$J$404,"Vencido 61-90"))</f>
        <v/>
      </c>
      <c r="G30" s="27">
        <f>IF(A30="","",SUMIFS('Facturas y cobros'!$H$5:$H$404,'Facturas y cobros'!$B$5:$B$404,A30,'Facturas y cobros'!$J$5:$J$404,"Vencido +90"))</f>
        <v/>
      </c>
    </row>
    <row r="31">
      <c r="A31" s="7" t="n"/>
      <c r="B31" s="27">
        <f>IF(A31="","",SUMIFS('Facturas y cobros'!$H$5:$H$404,'Facturas y cobros'!$B$5:$B$404,A31))</f>
        <v/>
      </c>
      <c r="C31" s="27">
        <f>IF(A31="","",SUMIFS('Facturas y cobros'!$H$5:$H$404,'Facturas y cobros'!$B$5:$B$404,A31,'Facturas y cobros'!$J$5:$J$404,"Por vencer"))</f>
        <v/>
      </c>
      <c r="D31" s="27">
        <f>IF(A31="","",SUMIFS('Facturas y cobros'!$H$5:$H$404,'Facturas y cobros'!$B$5:$B$404,A31,'Facturas y cobros'!$J$5:$J$404,"Vencido 1-30"))</f>
        <v/>
      </c>
      <c r="E31" s="27">
        <f>IF(A31="","",SUMIFS('Facturas y cobros'!$H$5:$H$404,'Facturas y cobros'!$B$5:$B$404,A31,'Facturas y cobros'!$J$5:$J$404,"Vencido 31-60"))</f>
        <v/>
      </c>
      <c r="F31" s="27">
        <f>IF(A31="","",SUMIFS('Facturas y cobros'!$H$5:$H$404,'Facturas y cobros'!$B$5:$B$404,A31,'Facturas y cobros'!$J$5:$J$404,"Vencido 61-90"))</f>
        <v/>
      </c>
      <c r="G31" s="27">
        <f>IF(A31="","",SUMIFS('Facturas y cobros'!$H$5:$H$404,'Facturas y cobros'!$B$5:$B$404,A31,'Facturas y cobros'!$J$5:$J$404,"Vencido +90"))</f>
        <v/>
      </c>
    </row>
    <row r="32">
      <c r="A32" s="7" t="n"/>
      <c r="B32" s="27">
        <f>IF(A32="","",SUMIFS('Facturas y cobros'!$H$5:$H$404,'Facturas y cobros'!$B$5:$B$404,A32))</f>
        <v/>
      </c>
      <c r="C32" s="27">
        <f>IF(A32="","",SUMIFS('Facturas y cobros'!$H$5:$H$404,'Facturas y cobros'!$B$5:$B$404,A32,'Facturas y cobros'!$J$5:$J$404,"Por vencer"))</f>
        <v/>
      </c>
      <c r="D32" s="27">
        <f>IF(A32="","",SUMIFS('Facturas y cobros'!$H$5:$H$404,'Facturas y cobros'!$B$5:$B$404,A32,'Facturas y cobros'!$J$5:$J$404,"Vencido 1-30"))</f>
        <v/>
      </c>
      <c r="E32" s="27">
        <f>IF(A32="","",SUMIFS('Facturas y cobros'!$H$5:$H$404,'Facturas y cobros'!$B$5:$B$404,A32,'Facturas y cobros'!$J$5:$J$404,"Vencido 31-60"))</f>
        <v/>
      </c>
      <c r="F32" s="27">
        <f>IF(A32="","",SUMIFS('Facturas y cobros'!$H$5:$H$404,'Facturas y cobros'!$B$5:$B$404,A32,'Facturas y cobros'!$J$5:$J$404,"Vencido 61-90"))</f>
        <v/>
      </c>
      <c r="G32" s="27">
        <f>IF(A32="","",SUMIFS('Facturas y cobros'!$H$5:$H$404,'Facturas y cobros'!$B$5:$B$404,A32,'Facturas y cobros'!$J$5:$J$404,"Vencido +90"))</f>
        <v/>
      </c>
    </row>
    <row r="33">
      <c r="A33" s="7" t="n"/>
      <c r="B33" s="27">
        <f>IF(A33="","",SUMIFS('Facturas y cobros'!$H$5:$H$404,'Facturas y cobros'!$B$5:$B$404,A33))</f>
        <v/>
      </c>
      <c r="C33" s="27">
        <f>IF(A33="","",SUMIFS('Facturas y cobros'!$H$5:$H$404,'Facturas y cobros'!$B$5:$B$404,A33,'Facturas y cobros'!$J$5:$J$404,"Por vencer"))</f>
        <v/>
      </c>
      <c r="D33" s="27">
        <f>IF(A33="","",SUMIFS('Facturas y cobros'!$H$5:$H$404,'Facturas y cobros'!$B$5:$B$404,A33,'Facturas y cobros'!$J$5:$J$404,"Vencido 1-30"))</f>
        <v/>
      </c>
      <c r="E33" s="27">
        <f>IF(A33="","",SUMIFS('Facturas y cobros'!$H$5:$H$404,'Facturas y cobros'!$B$5:$B$404,A33,'Facturas y cobros'!$J$5:$J$404,"Vencido 31-60"))</f>
        <v/>
      </c>
      <c r="F33" s="27">
        <f>IF(A33="","",SUMIFS('Facturas y cobros'!$H$5:$H$404,'Facturas y cobros'!$B$5:$B$404,A33,'Facturas y cobros'!$J$5:$J$404,"Vencido 61-90"))</f>
        <v/>
      </c>
      <c r="G33" s="27">
        <f>IF(A33="","",SUMIFS('Facturas y cobros'!$H$5:$H$404,'Facturas y cobros'!$B$5:$B$404,A33,'Facturas y cobros'!$J$5:$J$404,"Vencido +90"))</f>
        <v/>
      </c>
    </row>
    <row r="34">
      <c r="A34" s="7" t="n"/>
      <c r="B34" s="27">
        <f>IF(A34="","",SUMIFS('Facturas y cobros'!$H$5:$H$404,'Facturas y cobros'!$B$5:$B$404,A34))</f>
        <v/>
      </c>
      <c r="C34" s="27">
        <f>IF(A34="","",SUMIFS('Facturas y cobros'!$H$5:$H$404,'Facturas y cobros'!$B$5:$B$404,A34,'Facturas y cobros'!$J$5:$J$404,"Por vencer"))</f>
        <v/>
      </c>
      <c r="D34" s="27">
        <f>IF(A34="","",SUMIFS('Facturas y cobros'!$H$5:$H$404,'Facturas y cobros'!$B$5:$B$404,A34,'Facturas y cobros'!$J$5:$J$404,"Vencido 1-30"))</f>
        <v/>
      </c>
      <c r="E34" s="27">
        <f>IF(A34="","",SUMIFS('Facturas y cobros'!$H$5:$H$404,'Facturas y cobros'!$B$5:$B$404,A34,'Facturas y cobros'!$J$5:$J$404,"Vencido 31-60"))</f>
        <v/>
      </c>
      <c r="F34" s="27">
        <f>IF(A34="","",SUMIFS('Facturas y cobros'!$H$5:$H$404,'Facturas y cobros'!$B$5:$B$404,A34,'Facturas y cobros'!$J$5:$J$404,"Vencido 61-90"))</f>
        <v/>
      </c>
      <c r="G34" s="27">
        <f>IF(A34="","",SUMIFS('Facturas y cobros'!$H$5:$H$404,'Facturas y cobros'!$B$5:$B$404,A34,'Facturas y cobros'!$J$5:$J$404,"Vencido +90"))</f>
        <v/>
      </c>
    </row>
    <row r="36">
      <c r="A36" s="29" t="inlineStr">
        <is>
          <t>Total (todos los comprobantes)</t>
        </is>
      </c>
      <c r="B36" s="30">
        <f>SUMIFS('Facturas y cobros'!$H$5:$H$404,'Facturas y cobros'!$H$5:$H$404,"&gt;0")</f>
        <v/>
      </c>
      <c r="C36" s="30">
        <f>SUMIFS('Facturas y cobros'!$H$5:$H$404,'Facturas y cobros'!$J$5:$J$404,"Por vencer")</f>
        <v/>
      </c>
      <c r="D36" s="30">
        <f>SUMIFS('Facturas y cobros'!$H$5:$H$404,'Facturas y cobros'!$J$5:$J$404,"Vencido 1-30")</f>
        <v/>
      </c>
      <c r="E36" s="30">
        <f>SUMIFS('Facturas y cobros'!$H$5:$H$404,'Facturas y cobros'!$J$5:$J$404,"Vencido 31-60")</f>
        <v/>
      </c>
      <c r="F36" s="30">
        <f>SUMIFS('Facturas y cobros'!$H$5:$H$404,'Facturas y cobros'!$J$5:$J$404,"Vencido 61-90")</f>
        <v/>
      </c>
      <c r="G36" s="30">
        <f>SUMIFS('Facturas y cobros'!$H$5:$H$404,'Facturas y cobros'!$J$5:$J$404,"Vencido +90")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Consultora Misaico</dc:creator>
  <dc:title xmlns:dc="http://purl.org/dc/elements/1.1/">misaico-cuentas-por-cobrar.xlsx</dc:title>
  <dcterms:created xmlns:dcterms="http://purl.org/dc/terms/" xmlns:xsi="http://www.w3.org/2001/XMLSchema-instance" xsi:type="dcterms:W3CDTF">2026-10-04T06:24:46Z</dcterms:created>
  <dcterms:modified xmlns:dcterms="http://purl.org/dc/terms/" xmlns:xsi="http://www.w3.org/2001/XMLSchema-instance" xsi:type="dcterms:W3CDTF">2026-10-04T06:24:46Z</dcterms:modified>
</cp:coreProperties>
</file>