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Supuestos" sheetId="2" state="visible" r:id="rId2"/>
    <sheet xmlns:r="http://schemas.openxmlformats.org/officeDocument/2006/relationships" name="Flujo de caj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yyyy"/>
    <numFmt numFmtId="166" formatCode="&quot;S/ &quot;#,##0.00;[Red]-&quot;S/ &quot;#,##0.00;&quot;-&quot;"/>
  </numFmts>
  <fonts count="14">
    <font>
      <name val="Calibri"/>
      <family val="2"/>
      <color theme="1"/>
      <sz val="11"/>
      <scheme val="minor"/>
    </font>
    <font>
      <name val="Arial"/>
      <b val="1"/>
      <color rgb="00E8791E"/>
      <sz val="9"/>
    </font>
    <font>
      <name val="Arial"/>
      <b val="1"/>
      <color rgb="001A1A1A"/>
      <sz val="20"/>
    </font>
    <font>
      <name val="Arial"/>
      <color rgb="00444444"/>
      <sz val="11"/>
    </font>
    <font>
      <name val="Arial"/>
      <b val="1"/>
      <color rgb="00E8791E"/>
      <sz val="10"/>
    </font>
    <font>
      <name val="Arial"/>
      <b val="1"/>
      <sz val="10"/>
    </font>
    <font>
      <name val="Arial"/>
      <sz val="10"/>
    </font>
    <font>
      <name val="Arial"/>
      <i val="1"/>
      <color rgb="007F7F7F"/>
      <sz val="10"/>
    </font>
    <font>
      <name val="Arial"/>
      <color rgb="00444444"/>
      <sz val="10"/>
    </font>
    <font>
      <name val="Arial"/>
      <i val="1"/>
      <color rgb="00666666"/>
      <sz val="9"/>
    </font>
    <font>
      <name val="Arial"/>
      <b val="1"/>
      <color rgb="001A1A1A"/>
      <sz val="10"/>
    </font>
    <font>
      <name val="Arial"/>
      <b val="1"/>
      <color rgb="001A1A1A"/>
      <sz val="15"/>
    </font>
    <font>
      <name val="Arial"/>
      <i val="1"/>
      <color rgb="00666666"/>
      <sz val="10"/>
    </font>
    <font>
      <name val="Arial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FEDE8"/>
      </patternFill>
    </fill>
    <fill>
      <patternFill patternType="solid">
        <fgColor rgb="00FFF3E9"/>
      </patternFill>
    </fill>
    <fill>
      <patternFill patternType="solid">
        <fgColor rgb="001A1A1A"/>
      </patternFill>
    </fill>
    <fill>
      <patternFill patternType="solid">
        <fgColor rgb="00E8791E"/>
      </patternFill>
    </fill>
  </fills>
  <borders count="2">
    <border>
      <left/>
      <right/>
      <top/>
      <bottom/>
      <diagonal/>
    </border>
    <border>
      <left style="thin">
        <color rgb="00D9D4CC"/>
      </left>
      <right style="thin">
        <color rgb="00D9D4CC"/>
      </right>
      <top style="thin">
        <color rgb="00D9D4CC"/>
      </top>
      <bottom style="thin">
        <color rgb="00D9D4CC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/>
    </xf>
    <xf numFmtId="0" fontId="6" fillId="0" borderId="0" pivotButton="0" quotePrefix="0" xfId="0"/>
    <xf numFmtId="0" fontId="6" fillId="3" borderId="1" applyAlignment="1" pivotButton="0" quotePrefix="0" xfId="0">
      <alignment vertical="center"/>
    </xf>
    <xf numFmtId="0" fontId="7" fillId="2" borderId="1" applyAlignment="1" pivotButton="0" quotePrefix="0" xfId="0">
      <alignment vertical="center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wrapText="1"/>
    </xf>
    <xf numFmtId="0" fontId="10" fillId="4" borderId="0" pivotButton="0" quotePrefix="0" xfId="0"/>
    <xf numFmtId="0" fontId="11" fillId="0" borderId="0" pivotButton="0" quotePrefix="0" xfId="0"/>
    <xf numFmtId="0" fontId="5" fillId="2" borderId="1" applyAlignment="1" pivotButton="0" quotePrefix="0" xfId="0">
      <alignment vertical="center"/>
    </xf>
    <xf numFmtId="165" fontId="6" fillId="2" borderId="1" applyAlignment="1" pivotButton="0" quotePrefix="0" xfId="0">
      <alignment vertical="center"/>
    </xf>
    <xf numFmtId="0" fontId="9" fillId="0" borderId="0" pivotButton="0" quotePrefix="0" xfId="0"/>
    <xf numFmtId="166" fontId="6" fillId="2" borderId="1" applyAlignment="1" pivotButton="0" quotePrefix="0" xfId="0">
      <alignment vertical="center"/>
    </xf>
    <xf numFmtId="0" fontId="12" fillId="0" borderId="0" pivotButton="0" quotePrefix="0" xfId="0"/>
    <xf numFmtId="0" fontId="13" fillId="5" borderId="1" applyAlignment="1" pivotButton="0" quotePrefix="0" xfId="0">
      <alignment horizontal="center" vertical="center" wrapText="1"/>
    </xf>
    <xf numFmtId="165" fontId="13" fillId="5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vertical="center"/>
    </xf>
    <xf numFmtId="166" fontId="5" fillId="3" borderId="1" applyAlignment="1" pivotButton="0" quotePrefix="0" xfId="0">
      <alignment vertical="center"/>
    </xf>
    <xf numFmtId="0" fontId="13" fillId="6" borderId="1" applyAlignment="1" pivotButton="0" quotePrefix="0" xfId="0">
      <alignment vertical="center"/>
    </xf>
    <xf numFmtId="0" fontId="6" fillId="6" borderId="1" applyAlignment="1" pivotButton="0" quotePrefix="0" xfId="0">
      <alignment vertical="center"/>
    </xf>
    <xf numFmtId="166" fontId="7" fillId="2" borderId="1" applyAlignment="1" pivotButton="0" quotePrefix="0" xfId="0">
      <alignment vertical="center"/>
    </xf>
    <xf numFmtId="166" fontId="6" fillId="3" borderId="1" applyAlignment="1" pivotButton="0" quotePrefix="0" xfId="0">
      <alignment vertical="center"/>
    </xf>
    <xf numFmtId="166" fontId="5" fillId="4" borderId="1" applyAlignment="1" pivotButton="0" quotePrefix="0" xfId="0">
      <alignment vertical="center"/>
    </xf>
    <xf numFmtId="0" fontId="13" fillId="5" borderId="1" applyAlignment="1" pivotButton="0" quotePrefix="0" xfId="0">
      <alignment vertical="center"/>
    </xf>
    <xf numFmtId="0" fontId="6" fillId="5" borderId="1" applyAlignment="1" pivotButton="0" quotePrefix="0" xfId="0">
      <alignment vertical="center"/>
    </xf>
    <xf numFmtId="0" fontId="6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ill>
        <patternFill patternType="solid">
          <fgColor rgb="00FBE0DC"/>
        </patternFill>
      </fill>
    </dxf>
    <dxf>
      <fill>
        <patternFill patternType="solid">
          <fgColor rgb="00DCF2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ultoramisaico.com/recursos/" TargetMode="External" Id="rId1"/></Relationships>
</file>

<file path=xl/worksheets/sheet1.xml><?xml version="1.0" encoding="utf-8"?>
<worksheet xmlns="http://schemas.openxmlformats.org/spreadsheetml/2006/main">
  <sheetPr>
    <tabColor rgb="00E8791E"/>
    <outlinePr summaryBelow="1" summaryRight="1"/>
    <pageSetUpPr fitToPage="1"/>
  </sheetPr>
  <dimension ref="B2:C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1" ht="8" customHeight="1"/>
    <row r="2">
      <c r="B2" s="1" t="inlineStr">
        <is>
          <t>CONSULTORA MISAICO · v2026-10</t>
        </is>
      </c>
    </row>
    <row r="3" ht="30" customHeight="1">
      <c r="B3" s="2" t="inlineStr">
        <is>
          <t>Flujo de caja proyectado (12 meses)</t>
        </is>
      </c>
    </row>
    <row r="4" ht="46" customHeight="1">
      <c r="B4" s="3" t="inlineStr">
        <is>
          <t>Proyecta cuánto dinero entrará y saldrá cada mes, para anticipar los meses en que la caja no alcanza.</t>
        </is>
      </c>
    </row>
    <row r="6">
      <c r="B6" s="4" t="inlineStr">
        <is>
          <t>CÓMO USARLA</t>
        </is>
      </c>
    </row>
    <row r="7" ht="30" customHeight="1">
      <c r="B7" s="5" t="inlineStr">
        <is>
          <t>Paso 1</t>
        </is>
      </c>
      <c r="C7" s="6" t="inlineStr">
        <is>
          <t>En Supuestos, escribe el mes de inicio, tu saldo inicial y el saldo mínimo que quieres tener siempre.</t>
        </is>
      </c>
    </row>
    <row r="8" ht="30" customHeight="1">
      <c r="B8" s="5" t="inlineStr">
        <is>
          <t>Paso 2</t>
        </is>
      </c>
      <c r="C8" s="6" t="inlineStr">
        <is>
          <t>En Flujo de caja, llena las entradas y salidas esperadas de cada mes (cobros reales, no ventas).</t>
        </is>
      </c>
    </row>
    <row r="9" ht="17" customHeight="1">
      <c r="B9" s="5" t="inlineStr">
        <is>
          <t>Paso 3</t>
        </is>
      </c>
      <c r="C9" s="6" t="inlineStr">
        <is>
          <t>Revisa la fila Alerta: marca los meses en que el saldo final queda por debajo del mínimo.</t>
        </is>
      </c>
    </row>
    <row r="10" ht="17" customHeight="1">
      <c r="B10" s="5" t="inlineStr">
        <is>
          <t>Paso 4</t>
        </is>
      </c>
      <c r="C10" s="6" t="inlineStr">
        <is>
          <t>Actualiza la proyección cada mes con lo que realmente pasó.</t>
        </is>
      </c>
    </row>
    <row r="12">
      <c r="B12" s="4" t="inlineStr">
        <is>
          <t>LEYENDA</t>
        </is>
      </c>
    </row>
    <row r="13">
      <c r="B13" s="7" t="inlineStr">
        <is>
          <t>Celda blanca</t>
        </is>
      </c>
      <c r="C13" s="8" t="inlineStr">
        <is>
          <t>Escribe aquí tus datos.</t>
        </is>
      </c>
    </row>
    <row r="14">
      <c r="B14" s="9" t="inlineStr">
        <is>
          <t>Celda gris</t>
        </is>
      </c>
      <c r="C14" s="8" t="inlineStr">
        <is>
          <t>Se calcula sola con fórmulas. No la borres.</t>
        </is>
      </c>
    </row>
    <row r="15">
      <c r="B15" s="10" t="inlineStr">
        <is>
          <t>Fila en cursiva</t>
        </is>
      </c>
      <c r="C15" s="8" t="inlineStr">
        <is>
          <t>Ejemplo para guiarte. Reemplázala o bórrala.</t>
        </is>
      </c>
    </row>
    <row r="17" ht="30" customHeight="1">
      <c r="B17" s="11" t="inlineStr">
        <is>
          <t>Recuerda los pagos que no son mensuales: gratificaciones (julio y diciembre), CTS (mayo y noviembre) según tu régimen laboral, y la regularización del Impuesto a la Renta anual (marzo-abril).</t>
        </is>
      </c>
    </row>
    <row r="19" ht="28" customHeight="1">
      <c r="B19" s="12" t="inlineStr">
        <is>
          <t>Plantilla gratuita de uso libre para tu negocio. Las cifras de ejemplo son ilustrativas. No reemplaza tu contabilidad oficial ni la asesoría para tu caso.</t>
        </is>
      </c>
    </row>
    <row r="20">
      <c r="B20" s="13" t="inlineStr">
        <is>
          <t>Más recursos gratis: consultoramisaico.com/recursos  ·  WhatsApp: +51 932 233 426</t>
        </is>
      </c>
    </row>
  </sheetData>
  <mergeCells count="6">
    <mergeCell ref="B2:C2"/>
    <mergeCell ref="B3:C3"/>
    <mergeCell ref="B19:C19"/>
    <mergeCell ref="B20:C20"/>
    <mergeCell ref="B17:C17"/>
    <mergeCell ref="B4:C4"/>
  </mergeCells>
  <hyperlinks>
    <hyperlink xmlns:r="http://schemas.openxmlformats.org/officeDocument/2006/relationships" ref="B20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50" customWidth="1" min="3" max="3"/>
  </cols>
  <sheetData>
    <row r="1">
      <c r="A1" s="14" t="inlineStr">
        <is>
          <t>Supuestos</t>
        </is>
      </c>
    </row>
    <row r="4">
      <c r="A4" s="15" t="inlineStr">
        <is>
          <t>Mes de inicio de la proyección</t>
        </is>
      </c>
      <c r="B4" s="16" t="n">
        <v>46327</v>
      </c>
      <c r="C4" s="17" t="inlineStr">
        <is>
          <t>Escribe el primer día del mes (ej.: 01/11/2026).</t>
        </is>
      </c>
    </row>
    <row r="5">
      <c r="A5" s="15" t="inlineStr">
        <is>
          <t>Saldo inicial (caja + bancos + billeteras)</t>
        </is>
      </c>
      <c r="B5" s="18" t="n">
        <v>8000</v>
      </c>
    </row>
    <row r="6">
      <c r="A6" s="15" t="inlineStr">
        <is>
          <t>Saldo mínimo deseado</t>
        </is>
      </c>
      <c r="B6" s="18" t="n">
        <v>5000</v>
      </c>
      <c r="C6" s="17" t="inlineStr">
        <is>
          <t>Colchón para imprevistos: por ejemplo, un mes de planilla y alquiler.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N3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5" customWidth="1" min="14" max="14"/>
  </cols>
  <sheetData>
    <row r="1">
      <c r="A1" s="14" t="inlineStr">
        <is>
          <t>Flujo de caja proyectado</t>
        </is>
      </c>
    </row>
    <row r="2">
      <c r="A2" s="19" t="inlineStr">
        <is>
          <t>Montos en soles. Escribe en las celdas blancas; las grises se calculan solas.</t>
        </is>
      </c>
    </row>
    <row r="4" ht="32" customHeight="1">
      <c r="A4" s="20" t="inlineStr">
        <is>
          <t>Concepto</t>
        </is>
      </c>
      <c r="B4" s="21">
        <f>EDATE(Supuestos!$B$4,0)</f>
        <v/>
      </c>
      <c r="C4" s="21">
        <f>EDATE(Supuestos!$B$4,1)</f>
        <v/>
      </c>
      <c r="D4" s="21">
        <f>EDATE(Supuestos!$B$4,2)</f>
        <v/>
      </c>
      <c r="E4" s="21">
        <f>EDATE(Supuestos!$B$4,3)</f>
        <v/>
      </c>
      <c r="F4" s="21">
        <f>EDATE(Supuestos!$B$4,4)</f>
        <v/>
      </c>
      <c r="G4" s="21">
        <f>EDATE(Supuestos!$B$4,5)</f>
        <v/>
      </c>
      <c r="H4" s="21">
        <f>EDATE(Supuestos!$B$4,6)</f>
        <v/>
      </c>
      <c r="I4" s="21">
        <f>EDATE(Supuestos!$B$4,7)</f>
        <v/>
      </c>
      <c r="J4" s="21">
        <f>EDATE(Supuestos!$B$4,8)</f>
        <v/>
      </c>
      <c r="K4" s="21">
        <f>EDATE(Supuestos!$B$4,9)</f>
        <v/>
      </c>
      <c r="L4" s="21">
        <f>EDATE(Supuestos!$B$4,10)</f>
        <v/>
      </c>
      <c r="M4" s="21">
        <f>EDATE(Supuestos!$B$4,11)</f>
        <v/>
      </c>
      <c r="N4" s="20" t="inlineStr">
        <is>
          <t>Total</t>
        </is>
      </c>
    </row>
    <row r="5">
      <c r="A5" s="22" t="inlineStr">
        <is>
          <t>Saldo inicial</t>
        </is>
      </c>
      <c r="B5" s="23">
        <f>Supuestos!$B$5</f>
        <v/>
      </c>
      <c r="C5" s="23">
        <f>B29</f>
        <v/>
      </c>
      <c r="D5" s="23">
        <f>C29</f>
        <v/>
      </c>
      <c r="E5" s="23">
        <f>D29</f>
        <v/>
      </c>
      <c r="F5" s="23">
        <f>E29</f>
        <v/>
      </c>
      <c r="G5" s="23">
        <f>F29</f>
        <v/>
      </c>
      <c r="H5" s="23">
        <f>G29</f>
        <v/>
      </c>
      <c r="I5" s="23">
        <f>H29</f>
        <v/>
      </c>
      <c r="J5" s="23">
        <f>I29</f>
        <v/>
      </c>
      <c r="K5" s="23">
        <f>J29</f>
        <v/>
      </c>
      <c r="L5" s="23">
        <f>K29</f>
        <v/>
      </c>
      <c r="M5" s="23">
        <f>L29</f>
        <v/>
      </c>
    </row>
    <row r="6">
      <c r="A6" s="24" t="inlineStr">
        <is>
          <t>ENTRADAS</t>
        </is>
      </c>
      <c r="B6" s="25" t="n"/>
      <c r="C6" s="25" t="n"/>
      <c r="D6" s="25" t="n"/>
      <c r="E6" s="25" t="n"/>
      <c r="F6" s="25" t="n"/>
      <c r="G6" s="25" t="n"/>
      <c r="H6" s="25" t="n"/>
      <c r="I6" s="25" t="n"/>
      <c r="J6" s="25" t="n"/>
      <c r="K6" s="25" t="n"/>
      <c r="L6" s="25" t="n"/>
      <c r="M6" s="25" t="n"/>
      <c r="N6" s="25" t="n"/>
    </row>
    <row r="7">
      <c r="A7" s="7" t="inlineStr">
        <is>
          <t>Cobros de ventas al contado</t>
        </is>
      </c>
      <c r="B7" s="26" t="n">
        <v>6000</v>
      </c>
      <c r="C7" s="26" t="n">
        <v>6200</v>
      </c>
      <c r="D7" s="26" t="n">
        <v>5800</v>
      </c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27">
        <f>SUM(B7:M7)</f>
        <v/>
      </c>
    </row>
    <row r="8">
      <c r="A8" s="7" t="inlineStr">
        <is>
          <t>Cobros de ventas al crédito</t>
        </is>
      </c>
      <c r="B8" s="26" t="n">
        <v>4000</v>
      </c>
      <c r="C8" s="26" t="n">
        <v>4500</v>
      </c>
      <c r="D8" s="26" t="n">
        <v>3000</v>
      </c>
      <c r="E8" s="18" t="n"/>
      <c r="F8" s="18" t="n"/>
      <c r="G8" s="18" t="n"/>
      <c r="H8" s="18" t="n"/>
      <c r="I8" s="18" t="n"/>
      <c r="J8" s="18" t="n"/>
      <c r="K8" s="18" t="n"/>
      <c r="L8" s="18" t="n"/>
      <c r="M8" s="18" t="n"/>
      <c r="N8" s="27">
        <f>SUM(B8:M8)</f>
        <v/>
      </c>
    </row>
    <row r="9">
      <c r="A9" s="7" t="inlineStr">
        <is>
          <t>Préstamos recibidos</t>
        </is>
      </c>
      <c r="B9" s="18" t="n"/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27">
        <f>SUM(B9:M9)</f>
        <v/>
      </c>
    </row>
    <row r="10">
      <c r="A10" s="7" t="inlineStr">
        <is>
          <t>Aportes de socios</t>
        </is>
      </c>
      <c r="B10" s="18" t="n"/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18" t="n"/>
      <c r="N10" s="27">
        <f>SUM(B10:M10)</f>
        <v/>
      </c>
    </row>
    <row r="11">
      <c r="A11" s="7" t="inlineStr">
        <is>
          <t>Otras entradas</t>
        </is>
      </c>
      <c r="B11" s="18" t="n"/>
      <c r="C11" s="18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18" t="n"/>
      <c r="N11" s="27">
        <f>SUM(B11:M11)</f>
        <v/>
      </c>
    </row>
    <row r="12">
      <c r="A12" s="22" t="inlineStr">
        <is>
          <t>Total entradas</t>
        </is>
      </c>
      <c r="B12" s="28">
        <f>SUM(B7:B11)</f>
        <v/>
      </c>
      <c r="C12" s="28">
        <f>SUM(C7:C11)</f>
        <v/>
      </c>
      <c r="D12" s="28">
        <f>SUM(D7:D11)</f>
        <v/>
      </c>
      <c r="E12" s="28">
        <f>SUM(E7:E11)</f>
        <v/>
      </c>
      <c r="F12" s="28">
        <f>SUM(F7:F11)</f>
        <v/>
      </c>
      <c r="G12" s="28">
        <f>SUM(G7:G11)</f>
        <v/>
      </c>
      <c r="H12" s="28">
        <f>SUM(H7:H11)</f>
        <v/>
      </c>
      <c r="I12" s="28">
        <f>SUM(I7:I11)</f>
        <v/>
      </c>
      <c r="J12" s="28">
        <f>SUM(J7:J11)</f>
        <v/>
      </c>
      <c r="K12" s="28">
        <f>SUM(K7:K11)</f>
        <v/>
      </c>
      <c r="L12" s="28">
        <f>SUM(L7:L11)</f>
        <v/>
      </c>
      <c r="M12" s="28">
        <f>SUM(M7:M11)</f>
        <v/>
      </c>
      <c r="N12" s="28">
        <f>SUM(N7:N11)</f>
        <v/>
      </c>
    </row>
    <row r="13">
      <c r="A13" s="29" t="inlineStr">
        <is>
          <t>SALIDAS</t>
        </is>
      </c>
      <c r="B13" s="30" t="n"/>
      <c r="C13" s="30" t="n"/>
      <c r="D13" s="30" t="n"/>
      <c r="E13" s="30" t="n"/>
      <c r="F13" s="30" t="n"/>
      <c r="G13" s="30" t="n"/>
      <c r="H13" s="30" t="n"/>
      <c r="I13" s="30" t="n"/>
      <c r="J13" s="30" t="n"/>
      <c r="K13" s="30" t="n"/>
      <c r="L13" s="30" t="n"/>
      <c r="M13" s="30" t="n"/>
      <c r="N13" s="30" t="n"/>
    </row>
    <row r="14">
      <c r="A14" s="7" t="inlineStr">
        <is>
          <t>Proveedores y mercadería</t>
        </is>
      </c>
      <c r="B14" s="26" t="n">
        <v>5000</v>
      </c>
      <c r="C14" s="26" t="n">
        <v>5200</v>
      </c>
      <c r="D14" s="26" t="n">
        <v>4800</v>
      </c>
      <c r="E14" s="18" t="n"/>
      <c r="F14" s="18" t="n"/>
      <c r="G14" s="18" t="n"/>
      <c r="H14" s="18" t="n"/>
      <c r="I14" s="18" t="n"/>
      <c r="J14" s="18" t="n"/>
      <c r="K14" s="18" t="n"/>
      <c r="L14" s="18" t="n"/>
      <c r="M14" s="18" t="n"/>
      <c r="N14" s="27">
        <f>SUM(B14:M14)</f>
        <v/>
      </c>
    </row>
    <row r="15">
      <c r="A15" s="7" t="inlineStr">
        <is>
          <t>Sueldos y planilla</t>
        </is>
      </c>
      <c r="B15" s="26" t="n">
        <v>3500</v>
      </c>
      <c r="C15" s="26" t="n">
        <v>3500</v>
      </c>
      <c r="D15" s="26" t="n">
        <v>3500</v>
      </c>
      <c r="E15" s="18" t="n"/>
      <c r="F15" s="18" t="n"/>
      <c r="G15" s="18" t="n"/>
      <c r="H15" s="18" t="n"/>
      <c r="I15" s="18" t="n"/>
      <c r="J15" s="18" t="n"/>
      <c r="K15" s="18" t="n"/>
      <c r="L15" s="18" t="n"/>
      <c r="M15" s="18" t="n"/>
      <c r="N15" s="27">
        <f>SUM(B15:M15)</f>
        <v/>
      </c>
    </row>
    <row r="16">
      <c r="A16" s="7" t="inlineStr">
        <is>
          <t>Gratificaciones (jul / dic)</t>
        </is>
      </c>
      <c r="B16" s="18" t="n"/>
      <c r="C16" s="18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M16" s="18" t="n"/>
      <c r="N16" s="27">
        <f>SUM(B16:M16)</f>
        <v/>
      </c>
    </row>
    <row r="17">
      <c r="A17" s="7" t="inlineStr">
        <is>
          <t>CTS (may / nov)</t>
        </is>
      </c>
      <c r="B17" s="18" t="n"/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18" t="n"/>
      <c r="N17" s="27">
        <f>SUM(B17:M17)</f>
        <v/>
      </c>
    </row>
    <row r="18">
      <c r="A18" s="7" t="inlineStr">
        <is>
          <t>Alquiler</t>
        </is>
      </c>
      <c r="B18" s="26" t="n">
        <v>1200</v>
      </c>
      <c r="C18" s="26" t="n">
        <v>1200</v>
      </c>
      <c r="D18" s="26" t="n">
        <v>1200</v>
      </c>
      <c r="E18" s="18" t="n"/>
      <c r="F18" s="18" t="n"/>
      <c r="G18" s="18" t="n"/>
      <c r="H18" s="18" t="n"/>
      <c r="I18" s="18" t="n"/>
      <c r="J18" s="18" t="n"/>
      <c r="K18" s="18" t="n"/>
      <c r="L18" s="18" t="n"/>
      <c r="M18" s="18" t="n"/>
      <c r="N18" s="27">
        <f>SUM(B18:M18)</f>
        <v/>
      </c>
    </row>
    <row r="19">
      <c r="A19" s="7" t="inlineStr">
        <is>
          <t>Servicios (luz, agua, internet)</t>
        </is>
      </c>
      <c r="B19" s="26" t="n">
        <v>350</v>
      </c>
      <c r="C19" s="26" t="n">
        <v>350</v>
      </c>
      <c r="D19" s="26" t="n">
        <v>350</v>
      </c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27">
        <f>SUM(B19:M19)</f>
        <v/>
      </c>
    </row>
    <row r="20">
      <c r="A20" s="7" t="inlineStr">
        <is>
          <t>IGV por pagar</t>
        </is>
      </c>
      <c r="B20" s="26" t="n">
        <v>600</v>
      </c>
      <c r="C20" s="26" t="n">
        <v>650</v>
      </c>
      <c r="D20" s="26" t="n">
        <v>550</v>
      </c>
      <c r="E20" s="18" t="n"/>
      <c r="F20" s="18" t="n"/>
      <c r="G20" s="18" t="n"/>
      <c r="H20" s="18" t="n"/>
      <c r="I20" s="18" t="n"/>
      <c r="J20" s="18" t="n"/>
      <c r="K20" s="18" t="n"/>
      <c r="L20" s="18" t="n"/>
      <c r="M20" s="18" t="n"/>
      <c r="N20" s="27">
        <f>SUM(B20:M20)</f>
        <v/>
      </c>
    </row>
    <row r="21">
      <c r="A21" s="7" t="inlineStr">
        <is>
          <t>Pago a cuenta de renta</t>
        </is>
      </c>
      <c r="B21" s="18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27">
        <f>SUM(B21:M21)</f>
        <v/>
      </c>
    </row>
    <row r="22">
      <c r="A22" s="7" t="inlineStr">
        <is>
          <t>Renta anual (mar-abr)</t>
        </is>
      </c>
      <c r="B22" s="18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18" t="n"/>
      <c r="N22" s="27">
        <f>SUM(B22:M22)</f>
        <v/>
      </c>
    </row>
    <row r="23">
      <c r="A23" s="7" t="inlineStr">
        <is>
          <t>Cuotas de préstamos</t>
        </is>
      </c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27">
        <f>SUM(B23:M23)</f>
        <v/>
      </c>
    </row>
    <row r="24">
      <c r="A24" s="7" t="inlineStr">
        <is>
          <t>Compra de equipos</t>
        </is>
      </c>
      <c r="B24" s="18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27">
        <f>SUM(B24:M24)</f>
        <v/>
      </c>
    </row>
    <row r="25">
      <c r="A25" s="7" t="inlineStr">
        <is>
          <t>Publicidad</t>
        </is>
      </c>
      <c r="B25" s="18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27">
        <f>SUM(B25:M25)</f>
        <v/>
      </c>
    </row>
    <row r="26">
      <c r="A26" s="7" t="inlineStr">
        <is>
          <t>Otras salidas</t>
        </is>
      </c>
      <c r="B26" s="18" t="n"/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M26" s="18" t="n"/>
      <c r="N26" s="27">
        <f>SUM(B26:M26)</f>
        <v/>
      </c>
    </row>
    <row r="27">
      <c r="A27" s="22" t="inlineStr">
        <is>
          <t>Total salidas</t>
        </is>
      </c>
      <c r="B27" s="28">
        <f>SUM(B14:B26)</f>
        <v/>
      </c>
      <c r="C27" s="28">
        <f>SUM(C14:C26)</f>
        <v/>
      </c>
      <c r="D27" s="28">
        <f>SUM(D14:D26)</f>
        <v/>
      </c>
      <c r="E27" s="28">
        <f>SUM(E14:E26)</f>
        <v/>
      </c>
      <c r="F27" s="28">
        <f>SUM(F14:F26)</f>
        <v/>
      </c>
      <c r="G27" s="28">
        <f>SUM(G14:G26)</f>
        <v/>
      </c>
      <c r="H27" s="28">
        <f>SUM(H14:H26)</f>
        <v/>
      </c>
      <c r="I27" s="28">
        <f>SUM(I14:I26)</f>
        <v/>
      </c>
      <c r="J27" s="28">
        <f>SUM(J14:J26)</f>
        <v/>
      </c>
      <c r="K27" s="28">
        <f>SUM(K14:K26)</f>
        <v/>
      </c>
      <c r="L27" s="28">
        <f>SUM(L14:L26)</f>
        <v/>
      </c>
      <c r="M27" s="28">
        <f>SUM(M14:M26)</f>
        <v/>
      </c>
      <c r="N27" s="28">
        <f>SUM(N14:N26)</f>
        <v/>
      </c>
    </row>
    <row r="28">
      <c r="A28" s="15" t="inlineStr">
        <is>
          <t>Flujo neto del mes</t>
        </is>
      </c>
      <c r="B28" s="23">
        <f>B12-B27</f>
        <v/>
      </c>
      <c r="C28" s="23">
        <f>C12-C27</f>
        <v/>
      </c>
      <c r="D28" s="23">
        <f>D12-D27</f>
        <v/>
      </c>
      <c r="E28" s="23">
        <f>E12-E27</f>
        <v/>
      </c>
      <c r="F28" s="23">
        <f>F12-F27</f>
        <v/>
      </c>
      <c r="G28" s="23">
        <f>G12-G27</f>
        <v/>
      </c>
      <c r="H28" s="23">
        <f>H12-H27</f>
        <v/>
      </c>
      <c r="I28" s="23">
        <f>I12-I27</f>
        <v/>
      </c>
      <c r="J28" s="23">
        <f>J12-J27</f>
        <v/>
      </c>
      <c r="K28" s="23">
        <f>K12-K27</f>
        <v/>
      </c>
      <c r="L28" s="23">
        <f>L12-L27</f>
        <v/>
      </c>
      <c r="M28" s="23">
        <f>M12-M27</f>
        <v/>
      </c>
      <c r="N28" s="23">
        <f>N12-N27</f>
        <v/>
      </c>
    </row>
    <row r="29">
      <c r="A29" s="22" t="inlineStr">
        <is>
          <t>Saldo final</t>
        </is>
      </c>
      <c r="B29" s="28">
        <f>B5+B28</f>
        <v/>
      </c>
      <c r="C29" s="28">
        <f>C5+C28</f>
        <v/>
      </c>
      <c r="D29" s="28">
        <f>D5+D28</f>
        <v/>
      </c>
      <c r="E29" s="28">
        <f>E5+E28</f>
        <v/>
      </c>
      <c r="F29" s="28">
        <f>F5+F28</f>
        <v/>
      </c>
      <c r="G29" s="28">
        <f>G5+G28</f>
        <v/>
      </c>
      <c r="H29" s="28">
        <f>H5+H28</f>
        <v/>
      </c>
      <c r="I29" s="28">
        <f>I5+I28</f>
        <v/>
      </c>
      <c r="J29" s="28">
        <f>J5+J28</f>
        <v/>
      </c>
      <c r="K29" s="28">
        <f>K5+K28</f>
        <v/>
      </c>
      <c r="L29" s="28">
        <f>L5+L28</f>
        <v/>
      </c>
      <c r="M29" s="28">
        <f>M5+M28</f>
        <v/>
      </c>
    </row>
    <row r="30">
      <c r="A30" s="15" t="inlineStr">
        <is>
          <t>Alerta</t>
        </is>
      </c>
      <c r="B30" s="31">
        <f>IF(B29&lt;Supuestos!$B$6,"Bajo el mínimo","OK")</f>
        <v/>
      </c>
      <c r="C30" s="31">
        <f>IF(C29&lt;Supuestos!$B$6,"Bajo el mínimo","OK")</f>
        <v/>
      </c>
      <c r="D30" s="31">
        <f>IF(D29&lt;Supuestos!$B$6,"Bajo el mínimo","OK")</f>
        <v/>
      </c>
      <c r="E30" s="31">
        <f>IF(E29&lt;Supuestos!$B$6,"Bajo el mínimo","OK")</f>
        <v/>
      </c>
      <c r="F30" s="31">
        <f>IF(F29&lt;Supuestos!$B$6,"Bajo el mínimo","OK")</f>
        <v/>
      </c>
      <c r="G30" s="31">
        <f>IF(G29&lt;Supuestos!$B$6,"Bajo el mínimo","OK")</f>
        <v/>
      </c>
      <c r="H30" s="31">
        <f>IF(H29&lt;Supuestos!$B$6,"Bajo el mínimo","OK")</f>
        <v/>
      </c>
      <c r="I30" s="31">
        <f>IF(I29&lt;Supuestos!$B$6,"Bajo el mínimo","OK")</f>
        <v/>
      </c>
      <c r="J30" s="31">
        <f>IF(J29&lt;Supuestos!$B$6,"Bajo el mínimo","OK")</f>
        <v/>
      </c>
      <c r="K30" s="31">
        <f>IF(K29&lt;Supuestos!$B$6,"Bajo el mínimo","OK")</f>
        <v/>
      </c>
      <c r="L30" s="31">
        <f>IF(L29&lt;Supuestos!$B$6,"Bajo el mínimo","OK")</f>
        <v/>
      </c>
      <c r="M30" s="31">
        <f>IF(M29&lt;Supuestos!$B$6,"Bajo el mínimo","OK")</f>
        <v/>
      </c>
    </row>
  </sheetData>
  <conditionalFormatting sqref="B30:M30">
    <cfRule type="cellIs" priority="1" operator="equal" dxfId="0">
      <formula>"Bajo el mínimo"</formula>
    </cfRule>
    <cfRule type="cellIs" priority="2" operator="equal" dxfId="1">
      <formula>"OK"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Consultora Misaico</dc:creator>
  <dc:title xmlns:dc="http://purl.org/dc/elements/1.1/">misaico-flujo-caja-12-meses.xlsx</dc:title>
  <dcterms:created xmlns:dcterms="http://purl.org/dc/terms/" xmlns:xsi="http://www.w3.org/2001/XMLSchema-instance" xsi:type="dcterms:W3CDTF">2026-10-04T06:24:46Z</dcterms:created>
  <dcterms:modified xmlns:dcterms="http://purl.org/dc/terms/" xmlns:xsi="http://www.w3.org/2001/XMLSchema-instance" xsi:type="dcterms:W3CDTF">2026-10-04T06:24:46Z</dcterms:modified>
</cp:coreProperties>
</file>