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Trabajadores" sheetId="3" state="visible" r:id="rId3"/>
    <sheet xmlns:r="http://schemas.openxmlformats.org/officeDocument/2006/relationships" name="Gratificación" sheetId="4" state="visible" r:id="rId4"/>
    <sheet xmlns:r="http://schemas.openxmlformats.org/officeDocument/2006/relationships" name="CTS" sheetId="5" state="visible" r:id="rId5"/>
    <sheet xmlns:r="http://schemas.openxmlformats.org/officeDocument/2006/relationships" name="Costo mensua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S/ &quot;#,##0.00;[Red]-&quot;S/ &quot;#,##0.00;&quot;-&quot;"/>
    <numFmt numFmtId="165" formatCode="0.0%"/>
    <numFmt numFmtId="166" formatCode="yyyy-mm-dd"/>
    <numFmt numFmtId="167" formatCode="dd/mm/yyyy"/>
    <numFmt numFmtId="168" formatCode="0.0"/>
  </numFmts>
  <fonts count="14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color rgb="00444444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1A1A1A"/>
      <sz val="15"/>
    </font>
    <font>
      <name val="Arial"/>
      <b val="1"/>
      <color rgb="00FFFFFF"/>
      <sz val="10"/>
    </font>
    <font>
      <name val="Arial"/>
      <i val="1"/>
      <color rgb="00666666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wrapText="1"/>
    </xf>
    <xf numFmtId="0" fontId="10" fillId="4" borderId="0" pivotButton="0" quotePrefix="0" xfId="0"/>
    <xf numFmtId="0" fontId="11" fillId="0" borderId="0" pivotButton="0" quotePrefix="0" xfId="0"/>
    <xf numFmtId="0" fontId="5" fillId="2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0" fontId="9" fillId="0" borderId="0" pivotButton="0" quotePrefix="0" xfId="0"/>
    <xf numFmtId="164" fontId="5" fillId="3" borderId="1" applyAlignment="1" pivotButton="0" quotePrefix="0" xfId="0">
      <alignment vertical="center"/>
    </xf>
    <xf numFmtId="165" fontId="6" fillId="2" borderId="1" applyAlignment="1" pivotButton="0" quotePrefix="0" xfId="0">
      <alignment vertical="center"/>
    </xf>
    <xf numFmtId="0" fontId="12" fillId="5" borderId="1" applyAlignment="1" pivotButton="0" quotePrefix="0" xfId="0">
      <alignment horizontal="center" vertical="center" wrapText="1"/>
    </xf>
    <xf numFmtId="167" fontId="6" fillId="2" borderId="1" applyAlignment="1" pivotButton="0" quotePrefix="0" xfId="0">
      <alignment horizontal="center" vertical="center"/>
    </xf>
    <xf numFmtId="0" fontId="13" fillId="0" borderId="0" pivotButton="0" quotePrefix="0" xfId="0"/>
    <xf numFmtId="167" fontId="7" fillId="2" borderId="1" applyAlignment="1" pivotButton="0" quotePrefix="0" xfId="0">
      <alignment vertical="center"/>
    </xf>
    <xf numFmtId="164" fontId="7" fillId="2" borderId="1" applyAlignment="1" pivotButton="0" quotePrefix="0" xfId="0">
      <alignment vertical="center"/>
    </xf>
    <xf numFmtId="164" fontId="6" fillId="3" borderId="1" applyAlignment="1" pivotButton="0" quotePrefix="0" xfId="0">
      <alignment vertical="center"/>
    </xf>
    <xf numFmtId="168" fontId="6" fillId="3" borderId="1" applyAlignment="1" pivotButton="0" quotePrefix="0" xfId="0">
      <alignment vertical="center"/>
    </xf>
    <xf numFmtId="1" fontId="6" fillId="3" borderId="1" applyAlignment="1" pivotButton="0" quotePrefix="0" xfId="0">
      <alignment vertical="center"/>
    </xf>
    <xf numFmtId="167" fontId="6" fillId="2" borderId="1" applyAlignment="1" pivotButton="0" quotePrefix="0" xfId="0">
      <alignment vertical="center"/>
    </xf>
    <xf numFmtId="164" fontId="6" fillId="2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167" fontId="6" fillId="3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1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Planilla: gratificación, CTS y vacaciones</t>
        </is>
      </c>
    </row>
    <row r="4" ht="46" customHeight="1">
      <c r="B4" s="3" t="inlineStr">
        <is>
          <t>Calcula la gratificación de julio y diciembre, la CTS de mayo y noviembre y el costo mensual real de cada trabajador, según su régimen laboral: general, pequeña empresa o microempresa (REMYPE).</t>
        </is>
      </c>
    </row>
    <row r="6">
      <c r="B6" s="4" t="inlineStr">
        <is>
          <t>CÓMO USARLA</t>
        </is>
      </c>
    </row>
    <row r="7" ht="30" customHeight="1">
      <c r="B7" s="5" t="inlineStr">
        <is>
          <t>Paso 1</t>
        </is>
      </c>
      <c r="C7" s="6" t="inlineStr">
        <is>
          <t>En Datos, revisa la remuneración mínima vital vigente (S/ 1,230 desde el 1 de octubre de 2026). La asignación familiar se calcula sola (10 %).</t>
        </is>
      </c>
    </row>
    <row r="8" ht="30" customHeight="1">
      <c r="B8" s="5" t="inlineStr">
        <is>
          <t>Paso 2</t>
        </is>
      </c>
      <c r="C8" s="6" t="inlineStr">
        <is>
          <t>En Trabajadores, registra a cada trabajador: régimen laboral, fecha de ingreso, fecha de cese (si ya salió), sueldo, asignación familiar y promedio de pagos variables regulares.</t>
        </is>
      </c>
    </row>
    <row r="9" ht="30" customHeight="1">
      <c r="B9" s="5" t="inlineStr">
        <is>
          <t>Paso 3</t>
        </is>
      </c>
      <c r="C9" s="6" t="inlineStr">
        <is>
          <t>En Gratificación, elige julio o diciembre 2026: verás meses completos, gratificación, bonificación extraordinaria y total.</t>
        </is>
      </c>
    </row>
    <row r="10" ht="30" customHeight="1">
      <c r="B10" s="5" t="inlineStr">
        <is>
          <t>Paso 4</t>
        </is>
      </c>
      <c r="C10" s="6" t="inlineStr">
        <is>
          <t>En CTS, elige el depósito (mayo o noviembre): verás meses, días, la base con 1/6 de gratificación y el monto a depositar.</t>
        </is>
      </c>
    </row>
    <row r="11" ht="30" customHeight="1">
      <c r="B11" s="5" t="inlineStr">
        <is>
          <t>Paso 5</t>
        </is>
      </c>
      <c r="C11" s="6" t="inlineStr">
        <is>
          <t>En Costo mensual, mira cuánto cuesta de verdad cada trabajador al mes, con EsSalud y las provisiones de gratificación, CTS y vacaciones.</t>
        </is>
      </c>
    </row>
    <row r="13">
      <c r="B13" s="4" t="inlineStr">
        <is>
          <t>LEYENDA</t>
        </is>
      </c>
    </row>
    <row r="14">
      <c r="B14" s="7" t="inlineStr">
        <is>
          <t>Celda blanca</t>
        </is>
      </c>
      <c r="C14" s="8" t="inlineStr">
        <is>
          <t>Escribe aquí tus datos.</t>
        </is>
      </c>
    </row>
    <row r="15">
      <c r="B15" s="9" t="inlineStr">
        <is>
          <t>Celda gris</t>
        </is>
      </c>
      <c r="C15" s="8" t="inlineStr">
        <is>
          <t>Se calcula sola con fórmulas. No la borres.</t>
        </is>
      </c>
    </row>
    <row r="16">
      <c r="B16" s="10" t="inlineStr">
        <is>
          <t>Fila en cursiva</t>
        </is>
      </c>
      <c r="C16" s="8" t="inlineStr">
        <is>
          <t>Ejemplo para guiarte. Reemplázala o bórrala.</t>
        </is>
      </c>
    </row>
    <row r="18" ht="30" customHeight="1">
      <c r="B18" s="11" t="inlineStr">
        <is>
          <t>Régimen general: 2 gratificaciones de un sueldo y CTS de un sueldo al año. Pequeña empresa: medio sueldo en cada gratificación y la mitad de CTS. Microempresa: sin gratificación ni CTS. Vacaciones: 30 días (general) o 15 días (REMYPE).</t>
        </is>
      </c>
    </row>
    <row r="19" ht="30" customHeight="1">
      <c r="B19" s="11" t="inlineStr">
        <is>
          <t>La gratificación no está afecta a ONP, AFP ni EsSalud (Ley 30334); en su lugar se paga la bonificación extraordinaria de 9 % (6.75 % si el trabajador tiene EPS). Sí suma para renta de quinta categoría.</t>
        </is>
      </c>
    </row>
    <row r="20" ht="30" customHeight="1">
      <c r="B20" s="11" t="inlineStr">
        <is>
          <t>No incluye renta de quinta, SCTR, seguro vida ley, horas extra del mes ni liquidaciones por cese: revísalos con tu contador.</t>
        </is>
      </c>
    </row>
    <row r="22" ht="28" customHeight="1">
      <c r="B22" s="12" t="inlineStr">
        <is>
          <t>Plantilla gratuita de uso libre para tu negocio. Las cifras de ejemplo son ilustrativas. No reemplaza tu contabilidad oficial ni la asesoría para tu caso.</t>
        </is>
      </c>
    </row>
    <row r="23">
      <c r="B23" s="13" t="inlineStr">
        <is>
          <t>Más recursos gratis: consultoramisaico.com/recursos  ·  WhatsApp: +51 932 233 426</t>
        </is>
      </c>
    </row>
  </sheetData>
  <mergeCells count="8">
    <mergeCell ref="B2:C2"/>
    <mergeCell ref="B3:C3"/>
    <mergeCell ref="B19:C19"/>
    <mergeCell ref="B20:C20"/>
    <mergeCell ref="B23:C23"/>
    <mergeCell ref="B22:C22"/>
    <mergeCell ref="B18:C18"/>
    <mergeCell ref="B4:C4"/>
  </mergeCells>
  <hyperlinks>
    <hyperlink xmlns:r="http://schemas.openxmlformats.org/officeDocument/2006/relationships" ref="B23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4" t="inlineStr">
        <is>
          <t>Datos y parámetros 2026</t>
        </is>
      </c>
    </row>
    <row r="4">
      <c r="A4" s="15" t="inlineStr">
        <is>
          <t>Remuneración mínima vital (RMV) vigente</t>
        </is>
      </c>
      <c r="B4" s="16" t="n">
        <v>1230</v>
      </c>
      <c r="C4" s="17" t="inlineStr">
        <is>
          <t>Desde el 01/10/2026. Antes: S/ 1,130.</t>
        </is>
      </c>
    </row>
    <row r="5">
      <c r="A5" s="15" t="inlineStr">
        <is>
          <t>Asignación familiar (10 % de la RMV)</t>
        </is>
      </c>
      <c r="B5" s="18">
        <f>B4*0.1</f>
        <v/>
      </c>
    </row>
    <row r="6">
      <c r="A6" s="15" t="inlineStr">
        <is>
          <t>EsSalud (aporte del empleador)</t>
        </is>
      </c>
      <c r="B6" s="19" t="n">
        <v>0.09</v>
      </c>
    </row>
    <row r="7">
      <c r="A7" s="15" t="inlineStr">
        <is>
          <t>Bonificación extraordinaria (con EsSalud)</t>
        </is>
      </c>
      <c r="B7" s="19" t="n">
        <v>0.09</v>
      </c>
    </row>
    <row r="8">
      <c r="A8" s="15" t="inlineStr">
        <is>
          <t>Bonificación extraordinaria (con EPS)</t>
        </is>
      </c>
      <c r="B8" s="19" t="n">
        <v>0.0675</v>
      </c>
    </row>
    <row r="11" ht="40" customHeight="1">
      <c r="A11" s="20" t="inlineStr">
        <is>
          <t>Depósito de CTS</t>
        </is>
      </c>
      <c r="B11" s="20" t="inlineStr">
        <is>
          <t>Periodo desde</t>
        </is>
      </c>
      <c r="C11" s="20" t="inlineStr">
        <is>
          <t>Periodo hasta</t>
        </is>
      </c>
      <c r="D11" s="20" t="inlineStr">
        <is>
          <t>Gratificación que suma 1/6: desde</t>
        </is>
      </c>
      <c r="E11" s="20" t="inlineStr">
        <is>
          <t>Hasta</t>
        </is>
      </c>
      <c r="F11" s="20" t="inlineStr">
        <is>
          <t>Fecha límite de depósito</t>
        </is>
      </c>
    </row>
    <row r="12">
      <c r="A12" s="15" t="inlineStr">
        <is>
          <t>Mayo 2026</t>
        </is>
      </c>
      <c r="B12" s="21" t="n">
        <v>45962</v>
      </c>
      <c r="C12" s="21" t="n">
        <v>46142</v>
      </c>
      <c r="D12" s="21" t="n">
        <v>45839</v>
      </c>
      <c r="E12" s="21" t="n">
        <v>46022</v>
      </c>
      <c r="F12" s="21" t="n">
        <v>46157</v>
      </c>
    </row>
    <row r="13">
      <c r="A13" s="15" t="inlineStr">
        <is>
          <t>Noviembre 2026</t>
        </is>
      </c>
      <c r="B13" s="21" t="n">
        <v>46143</v>
      </c>
      <c r="C13" s="21" t="n">
        <v>46326</v>
      </c>
      <c r="D13" s="21" t="n">
        <v>46023</v>
      </c>
      <c r="E13" s="21" t="n">
        <v>46203</v>
      </c>
      <c r="F13" s="21" t="n">
        <v>46342</v>
      </c>
    </row>
    <row r="14">
      <c r="A14" s="15" t="inlineStr">
        <is>
          <t>Mayo 2027</t>
        </is>
      </c>
      <c r="B14" s="21" t="n">
        <v>46327</v>
      </c>
      <c r="C14" s="21" t="n">
        <v>46507</v>
      </c>
      <c r="D14" s="21" t="n">
        <v>46204</v>
      </c>
      <c r="E14" s="21" t="n">
        <v>46387</v>
      </c>
      <c r="F14" s="21" t="n">
        <v>46524</v>
      </c>
    </row>
    <row r="16">
      <c r="A16" s="17" t="inlineStr">
        <is>
          <t>Si el día 15 cae domingo o feriado, el depósito vence el siguiente día hábil.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L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7" customWidth="1" min="2" max="2"/>
    <col width="13" customWidth="1" min="3" max="3"/>
    <col width="13" customWidth="1" min="4" max="4"/>
    <col width="14" customWidth="1" min="5" max="5"/>
    <col width="12" customWidth="1" min="6" max="6"/>
    <col width="15" customWidth="1" min="7" max="7"/>
    <col width="12" customWidth="1" min="8" max="8"/>
    <col width="17" customWidth="1" min="9" max="9"/>
    <col width="12" customWidth="1" min="10" max="10"/>
    <col width="12" customWidth="1" min="11" max="11"/>
    <col width="12" customWidth="1" min="12" max="12"/>
  </cols>
  <sheetData>
    <row r="1">
      <c r="A1" s="14" t="inlineStr">
        <is>
          <t>Trabajadores</t>
        </is>
      </c>
    </row>
    <row r="2">
      <c r="A2" s="22" t="inlineStr">
        <is>
          <t>Una fila por trabajador. Las columnas grises se calculan solas.</t>
        </is>
      </c>
    </row>
    <row r="5" ht="44" customHeight="1">
      <c r="A5" s="20" t="inlineStr">
        <is>
          <t>Nombre</t>
        </is>
      </c>
      <c r="B5" s="20" t="inlineStr">
        <is>
          <t>Régimen laboral</t>
        </is>
      </c>
      <c r="C5" s="20" t="inlineStr">
        <is>
          <t>Fecha de ingreso</t>
        </is>
      </c>
      <c r="D5" s="20" t="inlineStr">
        <is>
          <t>Fecha de cese</t>
        </is>
      </c>
      <c r="E5" s="20" t="inlineStr">
        <is>
          <t>Sueldo básico S/</t>
        </is>
      </c>
      <c r="F5" s="20" t="inlineStr">
        <is>
          <t>¿Asignación familiar?</t>
        </is>
      </c>
      <c r="G5" s="20" t="inlineStr">
        <is>
          <t>Promedio variable S/</t>
        </is>
      </c>
      <c r="H5" s="20" t="inlineStr">
        <is>
          <t>Seguro de salud</t>
        </is>
      </c>
      <c r="I5" s="20" t="inlineStr">
        <is>
          <t>Remuneración computable S/</t>
        </is>
      </c>
      <c r="J5" s="20" t="inlineStr">
        <is>
          <t>Factor gratificación</t>
        </is>
      </c>
      <c r="K5" s="20" t="inlineStr">
        <is>
          <t>Factor CTS</t>
        </is>
      </c>
      <c r="L5" s="20" t="inlineStr">
        <is>
          <t>Días de vacaciones</t>
        </is>
      </c>
    </row>
    <row r="6">
      <c r="A6" s="10" t="inlineStr">
        <is>
          <t>Trabajador ejemplo 1</t>
        </is>
      </c>
      <c r="B6" s="10" t="inlineStr">
        <is>
          <t>General</t>
        </is>
      </c>
      <c r="C6" s="23" t="n">
        <v>45717</v>
      </c>
      <c r="D6" s="23" t="n"/>
      <c r="E6" s="24" t="n">
        <v>1800</v>
      </c>
      <c r="F6" s="10" t="inlineStr">
        <is>
          <t>Sí</t>
        </is>
      </c>
      <c r="G6" s="24" t="n">
        <v>0</v>
      </c>
      <c r="H6" s="10" t="inlineStr">
        <is>
          <t>EsSalud</t>
        </is>
      </c>
      <c r="I6" s="25">
        <f>IF(A6="","",N(E6)+IF(F6="Sí",Datos!$B$5,0)+N(G6))</f>
        <v/>
      </c>
      <c r="J6" s="26">
        <f>IF(A6="","",IF(B6="General",1,IF(B6="Pequeña empresa",0.5,0)))</f>
        <v/>
      </c>
      <c r="K6" s="26">
        <f>IF(A6="","",IF(B6="General",1,IF(B6="Pequeña empresa",0.5,0)))</f>
        <v/>
      </c>
      <c r="L6" s="27">
        <f>IF(A6="","",IF(B6="General",30,15))</f>
        <v/>
      </c>
    </row>
    <row r="7">
      <c r="A7" s="10" t="inlineStr">
        <is>
          <t>Trabajador ejemplo 2</t>
        </is>
      </c>
      <c r="B7" s="10" t="inlineStr">
        <is>
          <t>Pequeña empresa</t>
        </is>
      </c>
      <c r="C7" s="23" t="n">
        <v>46096</v>
      </c>
      <c r="D7" s="23" t="n"/>
      <c r="E7" s="24" t="n">
        <v>1500</v>
      </c>
      <c r="F7" s="10" t="inlineStr">
        <is>
          <t>No</t>
        </is>
      </c>
      <c r="G7" s="24" t="n">
        <v>200</v>
      </c>
      <c r="H7" s="10" t="inlineStr">
        <is>
          <t>EsSalud</t>
        </is>
      </c>
      <c r="I7" s="25">
        <f>IF(A7="","",N(E7)+IF(F7="Sí",Datos!$B$5,0)+N(G7))</f>
        <v/>
      </c>
      <c r="J7" s="26">
        <f>IF(A7="","",IF(B7="General",1,IF(B7="Pequeña empresa",0.5,0)))</f>
        <v/>
      </c>
      <c r="K7" s="26">
        <f>IF(A7="","",IF(B7="General",1,IF(B7="Pequeña empresa",0.5,0)))</f>
        <v/>
      </c>
      <c r="L7" s="27">
        <f>IF(A7="","",IF(B7="General",30,15))</f>
        <v/>
      </c>
    </row>
    <row r="8">
      <c r="A8" s="10" t="inlineStr">
        <is>
          <t>Trabajador ejemplo 3</t>
        </is>
      </c>
      <c r="B8" s="10" t="inlineStr">
        <is>
          <t>Microempresa</t>
        </is>
      </c>
      <c r="C8" s="23" t="n">
        <v>46054</v>
      </c>
      <c r="D8" s="23" t="n"/>
      <c r="E8" s="24" t="n">
        <v>1230</v>
      </c>
      <c r="F8" s="10" t="inlineStr">
        <is>
          <t>No</t>
        </is>
      </c>
      <c r="G8" s="24" t="n">
        <v>0</v>
      </c>
      <c r="H8" s="10" t="inlineStr">
        <is>
          <t>EsSalud</t>
        </is>
      </c>
      <c r="I8" s="25">
        <f>IF(A8="","",N(E8)+IF(F8="Sí",Datos!$B$5,0)+N(G8))</f>
        <v/>
      </c>
      <c r="J8" s="26">
        <f>IF(A8="","",IF(B8="General",1,IF(B8="Pequeña empresa",0.5,0)))</f>
        <v/>
      </c>
      <c r="K8" s="26">
        <f>IF(A8="","",IF(B8="General",1,IF(B8="Pequeña empresa",0.5,0)))</f>
        <v/>
      </c>
      <c r="L8" s="27">
        <f>IF(A8="","",IF(B8="General",30,15))</f>
        <v/>
      </c>
    </row>
    <row r="9">
      <c r="A9" s="7" t="n"/>
      <c r="B9" s="7" t="n"/>
      <c r="C9" s="28" t="n"/>
      <c r="D9" s="28" t="n"/>
      <c r="E9" s="29" t="n"/>
      <c r="F9" s="7" t="n"/>
      <c r="G9" s="29" t="n"/>
      <c r="H9" s="7" t="n"/>
      <c r="I9" s="25">
        <f>IF(A9="","",N(E9)+IF(F9="Sí",Datos!$B$5,0)+N(G9))</f>
        <v/>
      </c>
      <c r="J9" s="26">
        <f>IF(A9="","",IF(B9="General",1,IF(B9="Pequeña empresa",0.5,0)))</f>
        <v/>
      </c>
      <c r="K9" s="26">
        <f>IF(A9="","",IF(B9="General",1,IF(B9="Pequeña empresa",0.5,0)))</f>
        <v/>
      </c>
      <c r="L9" s="27">
        <f>IF(A9="","",IF(B9="General",30,15))</f>
        <v/>
      </c>
    </row>
    <row r="10">
      <c r="A10" s="7" t="n"/>
      <c r="B10" s="7" t="n"/>
      <c r="C10" s="28" t="n"/>
      <c r="D10" s="28" t="n"/>
      <c r="E10" s="29" t="n"/>
      <c r="F10" s="7" t="n"/>
      <c r="G10" s="29" t="n"/>
      <c r="H10" s="7" t="n"/>
      <c r="I10" s="25">
        <f>IF(A10="","",N(E10)+IF(F10="Sí",Datos!$B$5,0)+N(G10))</f>
        <v/>
      </c>
      <c r="J10" s="26">
        <f>IF(A10="","",IF(B10="General",1,IF(B10="Pequeña empresa",0.5,0)))</f>
        <v/>
      </c>
      <c r="K10" s="26">
        <f>IF(A10="","",IF(B10="General",1,IF(B10="Pequeña empresa",0.5,0)))</f>
        <v/>
      </c>
      <c r="L10" s="27">
        <f>IF(A10="","",IF(B10="General",30,15))</f>
        <v/>
      </c>
    </row>
    <row r="11">
      <c r="A11" s="7" t="n"/>
      <c r="B11" s="7" t="n"/>
      <c r="C11" s="28" t="n"/>
      <c r="D11" s="28" t="n"/>
      <c r="E11" s="29" t="n"/>
      <c r="F11" s="7" t="n"/>
      <c r="G11" s="29" t="n"/>
      <c r="H11" s="7" t="n"/>
      <c r="I11" s="25">
        <f>IF(A11="","",N(E11)+IF(F11="Sí",Datos!$B$5,0)+N(G11))</f>
        <v/>
      </c>
      <c r="J11" s="26">
        <f>IF(A11="","",IF(B11="General",1,IF(B11="Pequeña empresa",0.5,0)))</f>
        <v/>
      </c>
      <c r="K11" s="26">
        <f>IF(A11="","",IF(B11="General",1,IF(B11="Pequeña empresa",0.5,0)))</f>
        <v/>
      </c>
      <c r="L11" s="27">
        <f>IF(A11="","",IF(B11="General",30,15))</f>
        <v/>
      </c>
    </row>
    <row r="12">
      <c r="A12" s="7" t="n"/>
      <c r="B12" s="7" t="n"/>
      <c r="C12" s="28" t="n"/>
      <c r="D12" s="28" t="n"/>
      <c r="E12" s="29" t="n"/>
      <c r="F12" s="7" t="n"/>
      <c r="G12" s="29" t="n"/>
      <c r="H12" s="7" t="n"/>
      <c r="I12" s="25">
        <f>IF(A12="","",N(E12)+IF(F12="Sí",Datos!$B$5,0)+N(G12))</f>
        <v/>
      </c>
      <c r="J12" s="26">
        <f>IF(A12="","",IF(B12="General",1,IF(B12="Pequeña empresa",0.5,0)))</f>
        <v/>
      </c>
      <c r="K12" s="26">
        <f>IF(A12="","",IF(B12="General",1,IF(B12="Pequeña empresa",0.5,0)))</f>
        <v/>
      </c>
      <c r="L12" s="27">
        <f>IF(A12="","",IF(B12="General",30,15))</f>
        <v/>
      </c>
    </row>
    <row r="13">
      <c r="A13" s="7" t="n"/>
      <c r="B13" s="7" t="n"/>
      <c r="C13" s="28" t="n"/>
      <c r="D13" s="28" t="n"/>
      <c r="E13" s="29" t="n"/>
      <c r="F13" s="7" t="n"/>
      <c r="G13" s="29" t="n"/>
      <c r="H13" s="7" t="n"/>
      <c r="I13" s="25">
        <f>IF(A13="","",N(E13)+IF(F13="Sí",Datos!$B$5,0)+N(G13))</f>
        <v/>
      </c>
      <c r="J13" s="26">
        <f>IF(A13="","",IF(B13="General",1,IF(B13="Pequeña empresa",0.5,0)))</f>
        <v/>
      </c>
      <c r="K13" s="26">
        <f>IF(A13="","",IF(B13="General",1,IF(B13="Pequeña empresa",0.5,0)))</f>
        <v/>
      </c>
      <c r="L13" s="27">
        <f>IF(A13="","",IF(B13="General",30,15))</f>
        <v/>
      </c>
    </row>
    <row r="14">
      <c r="A14" s="7" t="n"/>
      <c r="B14" s="7" t="n"/>
      <c r="C14" s="28" t="n"/>
      <c r="D14" s="28" t="n"/>
      <c r="E14" s="29" t="n"/>
      <c r="F14" s="7" t="n"/>
      <c r="G14" s="29" t="n"/>
      <c r="H14" s="7" t="n"/>
      <c r="I14" s="25">
        <f>IF(A14="","",N(E14)+IF(F14="Sí",Datos!$B$5,0)+N(G14))</f>
        <v/>
      </c>
      <c r="J14" s="26">
        <f>IF(A14="","",IF(B14="General",1,IF(B14="Pequeña empresa",0.5,0)))</f>
        <v/>
      </c>
      <c r="K14" s="26">
        <f>IF(A14="","",IF(B14="General",1,IF(B14="Pequeña empresa",0.5,0)))</f>
        <v/>
      </c>
      <c r="L14" s="27">
        <f>IF(A14="","",IF(B14="General",30,15))</f>
        <v/>
      </c>
    </row>
    <row r="15">
      <c r="A15" s="7" t="n"/>
      <c r="B15" s="7" t="n"/>
      <c r="C15" s="28" t="n"/>
      <c r="D15" s="28" t="n"/>
      <c r="E15" s="29" t="n"/>
      <c r="F15" s="7" t="n"/>
      <c r="G15" s="29" t="n"/>
      <c r="H15" s="7" t="n"/>
      <c r="I15" s="25">
        <f>IF(A15="","",N(E15)+IF(F15="Sí",Datos!$B$5,0)+N(G15))</f>
        <v/>
      </c>
      <c r="J15" s="26">
        <f>IF(A15="","",IF(B15="General",1,IF(B15="Pequeña empresa",0.5,0)))</f>
        <v/>
      </c>
      <c r="K15" s="26">
        <f>IF(A15="","",IF(B15="General",1,IF(B15="Pequeña empresa",0.5,0)))</f>
        <v/>
      </c>
      <c r="L15" s="27">
        <f>IF(A15="","",IF(B15="General",30,15))</f>
        <v/>
      </c>
    </row>
    <row r="16">
      <c r="A16" s="7" t="n"/>
      <c r="B16" s="7" t="n"/>
      <c r="C16" s="28" t="n"/>
      <c r="D16" s="28" t="n"/>
      <c r="E16" s="29" t="n"/>
      <c r="F16" s="7" t="n"/>
      <c r="G16" s="29" t="n"/>
      <c r="H16" s="7" t="n"/>
      <c r="I16" s="25">
        <f>IF(A16="","",N(E16)+IF(F16="Sí",Datos!$B$5,0)+N(G16))</f>
        <v/>
      </c>
      <c r="J16" s="26">
        <f>IF(A16="","",IF(B16="General",1,IF(B16="Pequeña empresa",0.5,0)))</f>
        <v/>
      </c>
      <c r="K16" s="26">
        <f>IF(A16="","",IF(B16="General",1,IF(B16="Pequeña empresa",0.5,0)))</f>
        <v/>
      </c>
      <c r="L16" s="27">
        <f>IF(A16="","",IF(B16="General",30,15))</f>
        <v/>
      </c>
    </row>
    <row r="17">
      <c r="A17" s="7" t="n"/>
      <c r="B17" s="7" t="n"/>
      <c r="C17" s="28" t="n"/>
      <c r="D17" s="28" t="n"/>
      <c r="E17" s="29" t="n"/>
      <c r="F17" s="7" t="n"/>
      <c r="G17" s="29" t="n"/>
      <c r="H17" s="7" t="n"/>
      <c r="I17" s="25">
        <f>IF(A17="","",N(E17)+IF(F17="Sí",Datos!$B$5,0)+N(G17))</f>
        <v/>
      </c>
      <c r="J17" s="26">
        <f>IF(A17="","",IF(B17="General",1,IF(B17="Pequeña empresa",0.5,0)))</f>
        <v/>
      </c>
      <c r="K17" s="26">
        <f>IF(A17="","",IF(B17="General",1,IF(B17="Pequeña empresa",0.5,0)))</f>
        <v/>
      </c>
      <c r="L17" s="27">
        <f>IF(A17="","",IF(B17="General",30,15))</f>
        <v/>
      </c>
    </row>
    <row r="18">
      <c r="A18" s="7" t="n"/>
      <c r="B18" s="7" t="n"/>
      <c r="C18" s="28" t="n"/>
      <c r="D18" s="28" t="n"/>
      <c r="E18" s="29" t="n"/>
      <c r="F18" s="7" t="n"/>
      <c r="G18" s="29" t="n"/>
      <c r="H18" s="7" t="n"/>
      <c r="I18" s="25">
        <f>IF(A18="","",N(E18)+IF(F18="Sí",Datos!$B$5,0)+N(G18))</f>
        <v/>
      </c>
      <c r="J18" s="26">
        <f>IF(A18="","",IF(B18="General",1,IF(B18="Pequeña empresa",0.5,0)))</f>
        <v/>
      </c>
      <c r="K18" s="26">
        <f>IF(A18="","",IF(B18="General",1,IF(B18="Pequeña empresa",0.5,0)))</f>
        <v/>
      </c>
      <c r="L18" s="27">
        <f>IF(A18="","",IF(B18="General",30,15))</f>
        <v/>
      </c>
    </row>
    <row r="19">
      <c r="A19" s="7" t="n"/>
      <c r="B19" s="7" t="n"/>
      <c r="C19" s="28" t="n"/>
      <c r="D19" s="28" t="n"/>
      <c r="E19" s="29" t="n"/>
      <c r="F19" s="7" t="n"/>
      <c r="G19" s="29" t="n"/>
      <c r="H19" s="7" t="n"/>
      <c r="I19" s="25">
        <f>IF(A19="","",N(E19)+IF(F19="Sí",Datos!$B$5,0)+N(G19))</f>
        <v/>
      </c>
      <c r="J19" s="26">
        <f>IF(A19="","",IF(B19="General",1,IF(B19="Pequeña empresa",0.5,0)))</f>
        <v/>
      </c>
      <c r="K19" s="26">
        <f>IF(A19="","",IF(B19="General",1,IF(B19="Pequeña empresa",0.5,0)))</f>
        <v/>
      </c>
      <c r="L19" s="27">
        <f>IF(A19="","",IF(B19="General",30,15))</f>
        <v/>
      </c>
    </row>
    <row r="20">
      <c r="A20" s="7" t="n"/>
      <c r="B20" s="7" t="n"/>
      <c r="C20" s="28" t="n"/>
      <c r="D20" s="28" t="n"/>
      <c r="E20" s="29" t="n"/>
      <c r="F20" s="7" t="n"/>
      <c r="G20" s="29" t="n"/>
      <c r="H20" s="7" t="n"/>
      <c r="I20" s="25">
        <f>IF(A20="","",N(E20)+IF(F20="Sí",Datos!$B$5,0)+N(G20))</f>
        <v/>
      </c>
      <c r="J20" s="26">
        <f>IF(A20="","",IF(B20="General",1,IF(B20="Pequeña empresa",0.5,0)))</f>
        <v/>
      </c>
      <c r="K20" s="26">
        <f>IF(A20="","",IF(B20="General",1,IF(B20="Pequeña empresa",0.5,0)))</f>
        <v/>
      </c>
      <c r="L20" s="27">
        <f>IF(A20="","",IF(B20="General",30,15))</f>
        <v/>
      </c>
    </row>
    <row r="21">
      <c r="A21" s="7" t="n"/>
      <c r="B21" s="7" t="n"/>
      <c r="C21" s="28" t="n"/>
      <c r="D21" s="28" t="n"/>
      <c r="E21" s="29" t="n"/>
      <c r="F21" s="7" t="n"/>
      <c r="G21" s="29" t="n"/>
      <c r="H21" s="7" t="n"/>
      <c r="I21" s="25">
        <f>IF(A21="","",N(E21)+IF(F21="Sí",Datos!$B$5,0)+N(G21))</f>
        <v/>
      </c>
      <c r="J21" s="26">
        <f>IF(A21="","",IF(B21="General",1,IF(B21="Pequeña empresa",0.5,0)))</f>
        <v/>
      </c>
      <c r="K21" s="26">
        <f>IF(A21="","",IF(B21="General",1,IF(B21="Pequeña empresa",0.5,0)))</f>
        <v/>
      </c>
      <c r="L21" s="27">
        <f>IF(A21="","",IF(B21="General",30,15))</f>
        <v/>
      </c>
    </row>
    <row r="22">
      <c r="A22" s="7" t="n"/>
      <c r="B22" s="7" t="n"/>
      <c r="C22" s="28" t="n"/>
      <c r="D22" s="28" t="n"/>
      <c r="E22" s="29" t="n"/>
      <c r="F22" s="7" t="n"/>
      <c r="G22" s="29" t="n"/>
      <c r="H22" s="7" t="n"/>
      <c r="I22" s="25">
        <f>IF(A22="","",N(E22)+IF(F22="Sí",Datos!$B$5,0)+N(G22))</f>
        <v/>
      </c>
      <c r="J22" s="26">
        <f>IF(A22="","",IF(B22="General",1,IF(B22="Pequeña empresa",0.5,0)))</f>
        <v/>
      </c>
      <c r="K22" s="26">
        <f>IF(A22="","",IF(B22="General",1,IF(B22="Pequeña empresa",0.5,0)))</f>
        <v/>
      </c>
      <c r="L22" s="27">
        <f>IF(A22="","",IF(B22="General",30,15))</f>
        <v/>
      </c>
    </row>
    <row r="23">
      <c r="A23" s="7" t="n"/>
      <c r="B23" s="7" t="n"/>
      <c r="C23" s="28" t="n"/>
      <c r="D23" s="28" t="n"/>
      <c r="E23" s="29" t="n"/>
      <c r="F23" s="7" t="n"/>
      <c r="G23" s="29" t="n"/>
      <c r="H23" s="7" t="n"/>
      <c r="I23" s="25">
        <f>IF(A23="","",N(E23)+IF(F23="Sí",Datos!$B$5,0)+N(G23))</f>
        <v/>
      </c>
      <c r="J23" s="26">
        <f>IF(A23="","",IF(B23="General",1,IF(B23="Pequeña empresa",0.5,0)))</f>
        <v/>
      </c>
      <c r="K23" s="26">
        <f>IF(A23="","",IF(B23="General",1,IF(B23="Pequeña empresa",0.5,0)))</f>
        <v/>
      </c>
      <c r="L23" s="27">
        <f>IF(A23="","",IF(B23="General",30,15))</f>
        <v/>
      </c>
    </row>
    <row r="24">
      <c r="A24" s="7" t="n"/>
      <c r="B24" s="7" t="n"/>
      <c r="C24" s="28" t="n"/>
      <c r="D24" s="28" t="n"/>
      <c r="E24" s="29" t="n"/>
      <c r="F24" s="7" t="n"/>
      <c r="G24" s="29" t="n"/>
      <c r="H24" s="7" t="n"/>
      <c r="I24" s="25">
        <f>IF(A24="","",N(E24)+IF(F24="Sí",Datos!$B$5,0)+N(G24))</f>
        <v/>
      </c>
      <c r="J24" s="26">
        <f>IF(A24="","",IF(B24="General",1,IF(B24="Pequeña empresa",0.5,0)))</f>
        <v/>
      </c>
      <c r="K24" s="26">
        <f>IF(A24="","",IF(B24="General",1,IF(B24="Pequeña empresa",0.5,0)))</f>
        <v/>
      </c>
      <c r="L24" s="27">
        <f>IF(A24="","",IF(B24="General",30,15))</f>
        <v/>
      </c>
    </row>
    <row r="25">
      <c r="A25" s="7" t="n"/>
      <c r="B25" s="7" t="n"/>
      <c r="C25" s="28" t="n"/>
      <c r="D25" s="28" t="n"/>
      <c r="E25" s="29" t="n"/>
      <c r="F25" s="7" t="n"/>
      <c r="G25" s="29" t="n"/>
      <c r="H25" s="7" t="n"/>
      <c r="I25" s="25">
        <f>IF(A25="","",N(E25)+IF(F25="Sí",Datos!$B$5,0)+N(G25))</f>
        <v/>
      </c>
      <c r="J25" s="26">
        <f>IF(A25="","",IF(B25="General",1,IF(B25="Pequeña empresa",0.5,0)))</f>
        <v/>
      </c>
      <c r="K25" s="26">
        <f>IF(A25="","",IF(B25="General",1,IF(B25="Pequeña empresa",0.5,0)))</f>
        <v/>
      </c>
      <c r="L25" s="27">
        <f>IF(A25="","",IF(B25="General",30,15))</f>
        <v/>
      </c>
    </row>
    <row r="26">
      <c r="A26" s="7" t="n"/>
      <c r="B26" s="7" t="n"/>
      <c r="C26" s="28" t="n"/>
      <c r="D26" s="28" t="n"/>
      <c r="E26" s="29" t="n"/>
      <c r="F26" s="7" t="n"/>
      <c r="G26" s="29" t="n"/>
      <c r="H26" s="7" t="n"/>
      <c r="I26" s="25">
        <f>IF(A26="","",N(E26)+IF(F26="Sí",Datos!$B$5,0)+N(G26))</f>
        <v/>
      </c>
      <c r="J26" s="26">
        <f>IF(A26="","",IF(B26="General",1,IF(B26="Pequeña empresa",0.5,0)))</f>
        <v/>
      </c>
      <c r="K26" s="26">
        <f>IF(A26="","",IF(B26="General",1,IF(B26="Pequeña empresa",0.5,0)))</f>
        <v/>
      </c>
      <c r="L26" s="27">
        <f>IF(A26="","",IF(B26="General",30,15))</f>
        <v/>
      </c>
    </row>
    <row r="27">
      <c r="A27" s="7" t="n"/>
      <c r="B27" s="7" t="n"/>
      <c r="C27" s="28" t="n"/>
      <c r="D27" s="28" t="n"/>
      <c r="E27" s="29" t="n"/>
      <c r="F27" s="7" t="n"/>
      <c r="G27" s="29" t="n"/>
      <c r="H27" s="7" t="n"/>
      <c r="I27" s="25">
        <f>IF(A27="","",N(E27)+IF(F27="Sí",Datos!$B$5,0)+N(G27))</f>
        <v/>
      </c>
      <c r="J27" s="26">
        <f>IF(A27="","",IF(B27="General",1,IF(B27="Pequeña empresa",0.5,0)))</f>
        <v/>
      </c>
      <c r="K27" s="26">
        <f>IF(A27="","",IF(B27="General",1,IF(B27="Pequeña empresa",0.5,0)))</f>
        <v/>
      </c>
      <c r="L27" s="27">
        <f>IF(A27="","",IF(B27="General",30,15))</f>
        <v/>
      </c>
    </row>
    <row r="28">
      <c r="A28" s="7" t="n"/>
      <c r="B28" s="7" t="n"/>
      <c r="C28" s="28" t="n"/>
      <c r="D28" s="28" t="n"/>
      <c r="E28" s="29" t="n"/>
      <c r="F28" s="7" t="n"/>
      <c r="G28" s="29" t="n"/>
      <c r="H28" s="7" t="n"/>
      <c r="I28" s="25">
        <f>IF(A28="","",N(E28)+IF(F28="Sí",Datos!$B$5,0)+N(G28))</f>
        <v/>
      </c>
      <c r="J28" s="26">
        <f>IF(A28="","",IF(B28="General",1,IF(B28="Pequeña empresa",0.5,0)))</f>
        <v/>
      </c>
      <c r="K28" s="26">
        <f>IF(A28="","",IF(B28="General",1,IF(B28="Pequeña empresa",0.5,0)))</f>
        <v/>
      </c>
      <c r="L28" s="27">
        <f>IF(A28="","",IF(B28="General",30,15))</f>
        <v/>
      </c>
    </row>
    <row r="29">
      <c r="A29" s="7" t="n"/>
      <c r="B29" s="7" t="n"/>
      <c r="C29" s="28" t="n"/>
      <c r="D29" s="28" t="n"/>
      <c r="E29" s="29" t="n"/>
      <c r="F29" s="7" t="n"/>
      <c r="G29" s="29" t="n"/>
      <c r="H29" s="7" t="n"/>
      <c r="I29" s="25">
        <f>IF(A29="","",N(E29)+IF(F29="Sí",Datos!$B$5,0)+N(G29))</f>
        <v/>
      </c>
      <c r="J29" s="26">
        <f>IF(A29="","",IF(B29="General",1,IF(B29="Pequeña empresa",0.5,0)))</f>
        <v/>
      </c>
      <c r="K29" s="26">
        <f>IF(A29="","",IF(B29="General",1,IF(B29="Pequeña empresa",0.5,0)))</f>
        <v/>
      </c>
      <c r="L29" s="27">
        <f>IF(A29="","",IF(B29="General",30,15))</f>
        <v/>
      </c>
    </row>
    <row r="30">
      <c r="A30" s="7" t="n"/>
      <c r="B30" s="7" t="n"/>
      <c r="C30" s="28" t="n"/>
      <c r="D30" s="28" t="n"/>
      <c r="E30" s="29" t="n"/>
      <c r="F30" s="7" t="n"/>
      <c r="G30" s="29" t="n"/>
      <c r="H30" s="7" t="n"/>
      <c r="I30" s="25">
        <f>IF(A30="","",N(E30)+IF(F30="Sí",Datos!$B$5,0)+N(G30))</f>
        <v/>
      </c>
      <c r="J30" s="26">
        <f>IF(A30="","",IF(B30="General",1,IF(B30="Pequeña empresa",0.5,0)))</f>
        <v/>
      </c>
      <c r="K30" s="26">
        <f>IF(A30="","",IF(B30="General",1,IF(B30="Pequeña empresa",0.5,0)))</f>
        <v/>
      </c>
      <c r="L30" s="27">
        <f>IF(A30="","",IF(B30="General",30,15))</f>
        <v/>
      </c>
    </row>
    <row r="31">
      <c r="A31" s="7" t="n"/>
      <c r="B31" s="7" t="n"/>
      <c r="C31" s="28" t="n"/>
      <c r="D31" s="28" t="n"/>
      <c r="E31" s="29" t="n"/>
      <c r="F31" s="7" t="n"/>
      <c r="G31" s="29" t="n"/>
      <c r="H31" s="7" t="n"/>
      <c r="I31" s="25">
        <f>IF(A31="","",N(E31)+IF(F31="Sí",Datos!$B$5,0)+N(G31))</f>
        <v/>
      </c>
      <c r="J31" s="26">
        <f>IF(A31="","",IF(B31="General",1,IF(B31="Pequeña empresa",0.5,0)))</f>
        <v/>
      </c>
      <c r="K31" s="26">
        <f>IF(A31="","",IF(B31="General",1,IF(B31="Pequeña empresa",0.5,0)))</f>
        <v/>
      </c>
      <c r="L31" s="27">
        <f>IF(A31="","",IF(B31="General",30,15))</f>
        <v/>
      </c>
    </row>
    <row r="32">
      <c r="A32" s="7" t="n"/>
      <c r="B32" s="7" t="n"/>
      <c r="C32" s="28" t="n"/>
      <c r="D32" s="28" t="n"/>
      <c r="E32" s="29" t="n"/>
      <c r="F32" s="7" t="n"/>
      <c r="G32" s="29" t="n"/>
      <c r="H32" s="7" t="n"/>
      <c r="I32" s="25">
        <f>IF(A32="","",N(E32)+IF(F32="Sí",Datos!$B$5,0)+N(G32))</f>
        <v/>
      </c>
      <c r="J32" s="26">
        <f>IF(A32="","",IF(B32="General",1,IF(B32="Pequeña empresa",0.5,0)))</f>
        <v/>
      </c>
      <c r="K32" s="26">
        <f>IF(A32="","",IF(B32="General",1,IF(B32="Pequeña empresa",0.5,0)))</f>
        <v/>
      </c>
      <c r="L32" s="27">
        <f>IF(A32="","",IF(B32="General",30,15))</f>
        <v/>
      </c>
    </row>
    <row r="33">
      <c r="A33" s="7" t="n"/>
      <c r="B33" s="7" t="n"/>
      <c r="C33" s="28" t="n"/>
      <c r="D33" s="28" t="n"/>
      <c r="E33" s="29" t="n"/>
      <c r="F33" s="7" t="n"/>
      <c r="G33" s="29" t="n"/>
      <c r="H33" s="7" t="n"/>
      <c r="I33" s="25">
        <f>IF(A33="","",N(E33)+IF(F33="Sí",Datos!$B$5,0)+N(G33))</f>
        <v/>
      </c>
      <c r="J33" s="26">
        <f>IF(A33="","",IF(B33="General",1,IF(B33="Pequeña empresa",0.5,0)))</f>
        <v/>
      </c>
      <c r="K33" s="26">
        <f>IF(A33="","",IF(B33="General",1,IF(B33="Pequeña empresa",0.5,0)))</f>
        <v/>
      </c>
      <c r="L33" s="27">
        <f>IF(A33="","",IF(B33="General",30,15))</f>
        <v/>
      </c>
    </row>
    <row r="34">
      <c r="A34" s="7" t="n"/>
      <c r="B34" s="7" t="n"/>
      <c r="C34" s="28" t="n"/>
      <c r="D34" s="28" t="n"/>
      <c r="E34" s="29" t="n"/>
      <c r="F34" s="7" t="n"/>
      <c r="G34" s="29" t="n"/>
      <c r="H34" s="7" t="n"/>
      <c r="I34" s="25">
        <f>IF(A34="","",N(E34)+IF(F34="Sí",Datos!$B$5,0)+N(G34))</f>
        <v/>
      </c>
      <c r="J34" s="26">
        <f>IF(A34="","",IF(B34="General",1,IF(B34="Pequeña empresa",0.5,0)))</f>
        <v/>
      </c>
      <c r="K34" s="26">
        <f>IF(A34="","",IF(B34="General",1,IF(B34="Pequeña empresa",0.5,0)))</f>
        <v/>
      </c>
      <c r="L34" s="27">
        <f>IF(A34="","",IF(B34="General",30,15))</f>
        <v/>
      </c>
    </row>
    <row r="35">
      <c r="A35" s="7" t="n"/>
      <c r="B35" s="7" t="n"/>
      <c r="C35" s="28" t="n"/>
      <c r="D35" s="28" t="n"/>
      <c r="E35" s="29" t="n"/>
      <c r="F35" s="7" t="n"/>
      <c r="G35" s="29" t="n"/>
      <c r="H35" s="7" t="n"/>
      <c r="I35" s="25">
        <f>IF(A35="","",N(E35)+IF(F35="Sí",Datos!$B$5,0)+N(G35))</f>
        <v/>
      </c>
      <c r="J35" s="26">
        <f>IF(A35="","",IF(B35="General",1,IF(B35="Pequeña empresa",0.5,0)))</f>
        <v/>
      </c>
      <c r="K35" s="26">
        <f>IF(A35="","",IF(B35="General",1,IF(B35="Pequeña empresa",0.5,0)))</f>
        <v/>
      </c>
      <c r="L35" s="27">
        <f>IF(A35="","",IF(B35="General",30,15))</f>
        <v/>
      </c>
    </row>
    <row r="36">
      <c r="A36" s="7" t="n"/>
      <c r="B36" s="7" t="n"/>
      <c r="C36" s="28" t="n"/>
      <c r="D36" s="28" t="n"/>
      <c r="E36" s="29" t="n"/>
      <c r="F36" s="7" t="n"/>
      <c r="G36" s="29" t="n"/>
      <c r="H36" s="7" t="n"/>
      <c r="I36" s="25">
        <f>IF(A36="","",N(E36)+IF(F36="Sí",Datos!$B$5,0)+N(G36))</f>
        <v/>
      </c>
      <c r="J36" s="26">
        <f>IF(A36="","",IF(B36="General",1,IF(B36="Pequeña empresa",0.5,0)))</f>
        <v/>
      </c>
      <c r="K36" s="26">
        <f>IF(A36="","",IF(B36="General",1,IF(B36="Pequeña empresa",0.5,0)))</f>
        <v/>
      </c>
      <c r="L36" s="27">
        <f>IF(A36="","",IF(B36="General",30,15))</f>
        <v/>
      </c>
    </row>
    <row r="37">
      <c r="A37" s="7" t="n"/>
      <c r="B37" s="7" t="n"/>
      <c r="C37" s="28" t="n"/>
      <c r="D37" s="28" t="n"/>
      <c r="E37" s="29" t="n"/>
      <c r="F37" s="7" t="n"/>
      <c r="G37" s="29" t="n"/>
      <c r="H37" s="7" t="n"/>
      <c r="I37" s="25">
        <f>IF(A37="","",N(E37)+IF(F37="Sí",Datos!$B$5,0)+N(G37))</f>
        <v/>
      </c>
      <c r="J37" s="26">
        <f>IF(A37="","",IF(B37="General",1,IF(B37="Pequeña empresa",0.5,0)))</f>
        <v/>
      </c>
      <c r="K37" s="26">
        <f>IF(A37="","",IF(B37="General",1,IF(B37="Pequeña empresa",0.5,0)))</f>
        <v/>
      </c>
      <c r="L37" s="27">
        <f>IF(A37="","",IF(B37="General",30,15))</f>
        <v/>
      </c>
    </row>
    <row r="38">
      <c r="A38" s="7" t="n"/>
      <c r="B38" s="7" t="n"/>
      <c r="C38" s="28" t="n"/>
      <c r="D38" s="28" t="n"/>
      <c r="E38" s="29" t="n"/>
      <c r="F38" s="7" t="n"/>
      <c r="G38" s="29" t="n"/>
      <c r="H38" s="7" t="n"/>
      <c r="I38" s="25">
        <f>IF(A38="","",N(E38)+IF(F38="Sí",Datos!$B$5,0)+N(G38))</f>
        <v/>
      </c>
      <c r="J38" s="26">
        <f>IF(A38="","",IF(B38="General",1,IF(B38="Pequeña empresa",0.5,0)))</f>
        <v/>
      </c>
      <c r="K38" s="26">
        <f>IF(A38="","",IF(B38="General",1,IF(B38="Pequeña empresa",0.5,0)))</f>
        <v/>
      </c>
      <c r="L38" s="27">
        <f>IF(A38="","",IF(B38="General",30,15))</f>
        <v/>
      </c>
    </row>
    <row r="39">
      <c r="A39" s="7" t="n"/>
      <c r="B39" s="7" t="n"/>
      <c r="C39" s="28" t="n"/>
      <c r="D39" s="28" t="n"/>
      <c r="E39" s="29" t="n"/>
      <c r="F39" s="7" t="n"/>
      <c r="G39" s="29" t="n"/>
      <c r="H39" s="7" t="n"/>
      <c r="I39" s="25">
        <f>IF(A39="","",N(E39)+IF(F39="Sí",Datos!$B$5,0)+N(G39))</f>
        <v/>
      </c>
      <c r="J39" s="26">
        <f>IF(A39="","",IF(B39="General",1,IF(B39="Pequeña empresa",0.5,0)))</f>
        <v/>
      </c>
      <c r="K39" s="26">
        <f>IF(A39="","",IF(B39="General",1,IF(B39="Pequeña empresa",0.5,0)))</f>
        <v/>
      </c>
      <c r="L39" s="27">
        <f>IF(A39="","",IF(B39="General",30,15))</f>
        <v/>
      </c>
    </row>
    <row r="40">
      <c r="A40" s="7" t="n"/>
      <c r="B40" s="7" t="n"/>
      <c r="C40" s="28" t="n"/>
      <c r="D40" s="28" t="n"/>
      <c r="E40" s="29" t="n"/>
      <c r="F40" s="7" t="n"/>
      <c r="G40" s="29" t="n"/>
      <c r="H40" s="7" t="n"/>
      <c r="I40" s="25">
        <f>IF(A40="","",N(E40)+IF(F40="Sí",Datos!$B$5,0)+N(G40))</f>
        <v/>
      </c>
      <c r="J40" s="26">
        <f>IF(A40="","",IF(B40="General",1,IF(B40="Pequeña empresa",0.5,0)))</f>
        <v/>
      </c>
      <c r="K40" s="26">
        <f>IF(A40="","",IF(B40="General",1,IF(B40="Pequeña empresa",0.5,0)))</f>
        <v/>
      </c>
      <c r="L40" s="27">
        <f>IF(A40="","",IF(B40="General",30,15))</f>
        <v/>
      </c>
    </row>
    <row r="41">
      <c r="A41" s="7" t="n"/>
      <c r="B41" s="7" t="n"/>
      <c r="C41" s="28" t="n"/>
      <c r="D41" s="28" t="n"/>
      <c r="E41" s="29" t="n"/>
      <c r="F41" s="7" t="n"/>
      <c r="G41" s="29" t="n"/>
      <c r="H41" s="7" t="n"/>
      <c r="I41" s="25">
        <f>IF(A41="","",N(E41)+IF(F41="Sí",Datos!$B$5,0)+N(G41))</f>
        <v/>
      </c>
      <c r="J41" s="26">
        <f>IF(A41="","",IF(B41="General",1,IF(B41="Pequeña empresa",0.5,0)))</f>
        <v/>
      </c>
      <c r="K41" s="26">
        <f>IF(A41="","",IF(B41="General",1,IF(B41="Pequeña empresa",0.5,0)))</f>
        <v/>
      </c>
      <c r="L41" s="27">
        <f>IF(A41="","",IF(B41="General",30,15))</f>
        <v/>
      </c>
    </row>
    <row r="42">
      <c r="A42" s="7" t="n"/>
      <c r="B42" s="7" t="n"/>
      <c r="C42" s="28" t="n"/>
      <c r="D42" s="28" t="n"/>
      <c r="E42" s="29" t="n"/>
      <c r="F42" s="7" t="n"/>
      <c r="G42" s="29" t="n"/>
      <c r="H42" s="7" t="n"/>
      <c r="I42" s="25">
        <f>IF(A42="","",N(E42)+IF(F42="Sí",Datos!$B$5,0)+N(G42))</f>
        <v/>
      </c>
      <c r="J42" s="26">
        <f>IF(A42="","",IF(B42="General",1,IF(B42="Pequeña empresa",0.5,0)))</f>
        <v/>
      </c>
      <c r="K42" s="26">
        <f>IF(A42="","",IF(B42="General",1,IF(B42="Pequeña empresa",0.5,0)))</f>
        <v/>
      </c>
      <c r="L42" s="27">
        <f>IF(A42="","",IF(B42="General",30,15))</f>
        <v/>
      </c>
    </row>
    <row r="43">
      <c r="A43" s="7" t="n"/>
      <c r="B43" s="7" t="n"/>
      <c r="C43" s="28" t="n"/>
      <c r="D43" s="28" t="n"/>
      <c r="E43" s="29" t="n"/>
      <c r="F43" s="7" t="n"/>
      <c r="G43" s="29" t="n"/>
      <c r="H43" s="7" t="n"/>
      <c r="I43" s="25">
        <f>IF(A43="","",N(E43)+IF(F43="Sí",Datos!$B$5,0)+N(G43))</f>
        <v/>
      </c>
      <c r="J43" s="26">
        <f>IF(A43="","",IF(B43="General",1,IF(B43="Pequeña empresa",0.5,0)))</f>
        <v/>
      </c>
      <c r="K43" s="26">
        <f>IF(A43="","",IF(B43="General",1,IF(B43="Pequeña empresa",0.5,0)))</f>
        <v/>
      </c>
      <c r="L43" s="27">
        <f>IF(A43="","",IF(B43="General",30,15))</f>
        <v/>
      </c>
    </row>
    <row r="44">
      <c r="A44" s="7" t="n"/>
      <c r="B44" s="7" t="n"/>
      <c r="C44" s="28" t="n"/>
      <c r="D44" s="28" t="n"/>
      <c r="E44" s="29" t="n"/>
      <c r="F44" s="7" t="n"/>
      <c r="G44" s="29" t="n"/>
      <c r="H44" s="7" t="n"/>
      <c r="I44" s="25">
        <f>IF(A44="","",N(E44)+IF(F44="Sí",Datos!$B$5,0)+N(G44))</f>
        <v/>
      </c>
      <c r="J44" s="26">
        <f>IF(A44="","",IF(B44="General",1,IF(B44="Pequeña empresa",0.5,0)))</f>
        <v/>
      </c>
      <c r="K44" s="26">
        <f>IF(A44="","",IF(B44="General",1,IF(B44="Pequeña empresa",0.5,0)))</f>
        <v/>
      </c>
      <c r="L44" s="27">
        <f>IF(A44="","",IF(B44="General",30,15))</f>
        <v/>
      </c>
    </row>
    <row r="45">
      <c r="A45" s="7" t="n"/>
      <c r="B45" s="7" t="n"/>
      <c r="C45" s="28" t="n"/>
      <c r="D45" s="28" t="n"/>
      <c r="E45" s="29" t="n"/>
      <c r="F45" s="7" t="n"/>
      <c r="G45" s="29" t="n"/>
      <c r="H45" s="7" t="n"/>
      <c r="I45" s="25">
        <f>IF(A45="","",N(E45)+IF(F45="Sí",Datos!$B$5,0)+N(G45))</f>
        <v/>
      </c>
      <c r="J45" s="26">
        <f>IF(A45="","",IF(B45="General",1,IF(B45="Pequeña empresa",0.5,0)))</f>
        <v/>
      </c>
      <c r="K45" s="26">
        <f>IF(A45="","",IF(B45="General",1,IF(B45="Pequeña empresa",0.5,0)))</f>
        <v/>
      </c>
      <c r="L45" s="27">
        <f>IF(A45="","",IF(B45="General",30,15))</f>
        <v/>
      </c>
    </row>
    <row r="46">
      <c r="A46" s="7" t="n"/>
      <c r="B46" s="7" t="n"/>
      <c r="C46" s="28" t="n"/>
      <c r="D46" s="28" t="n"/>
      <c r="E46" s="29" t="n"/>
      <c r="F46" s="7" t="n"/>
      <c r="G46" s="29" t="n"/>
      <c r="H46" s="7" t="n"/>
      <c r="I46" s="25">
        <f>IF(A46="","",N(E46)+IF(F46="Sí",Datos!$B$5,0)+N(G46))</f>
        <v/>
      </c>
      <c r="J46" s="26">
        <f>IF(A46="","",IF(B46="General",1,IF(B46="Pequeña empresa",0.5,0)))</f>
        <v/>
      </c>
      <c r="K46" s="26">
        <f>IF(A46="","",IF(B46="General",1,IF(B46="Pequeña empresa",0.5,0)))</f>
        <v/>
      </c>
      <c r="L46" s="27">
        <f>IF(A46="","",IF(B46="General",30,15))</f>
        <v/>
      </c>
    </row>
    <row r="47">
      <c r="A47" s="7" t="n"/>
      <c r="B47" s="7" t="n"/>
      <c r="C47" s="28" t="n"/>
      <c r="D47" s="28" t="n"/>
      <c r="E47" s="29" t="n"/>
      <c r="F47" s="7" t="n"/>
      <c r="G47" s="29" t="n"/>
      <c r="H47" s="7" t="n"/>
      <c r="I47" s="25">
        <f>IF(A47="","",N(E47)+IF(F47="Sí",Datos!$B$5,0)+N(G47))</f>
        <v/>
      </c>
      <c r="J47" s="26">
        <f>IF(A47="","",IF(B47="General",1,IF(B47="Pequeña empresa",0.5,0)))</f>
        <v/>
      </c>
      <c r="K47" s="26">
        <f>IF(A47="","",IF(B47="General",1,IF(B47="Pequeña empresa",0.5,0)))</f>
        <v/>
      </c>
      <c r="L47" s="27">
        <f>IF(A47="","",IF(B47="General",30,15))</f>
        <v/>
      </c>
    </row>
    <row r="48">
      <c r="A48" s="7" t="n"/>
      <c r="B48" s="7" t="n"/>
      <c r="C48" s="28" t="n"/>
      <c r="D48" s="28" t="n"/>
      <c r="E48" s="29" t="n"/>
      <c r="F48" s="7" t="n"/>
      <c r="G48" s="29" t="n"/>
      <c r="H48" s="7" t="n"/>
      <c r="I48" s="25">
        <f>IF(A48="","",N(E48)+IF(F48="Sí",Datos!$B$5,0)+N(G48))</f>
        <v/>
      </c>
      <c r="J48" s="26">
        <f>IF(A48="","",IF(B48="General",1,IF(B48="Pequeña empresa",0.5,0)))</f>
        <v/>
      </c>
      <c r="K48" s="26">
        <f>IF(A48="","",IF(B48="General",1,IF(B48="Pequeña empresa",0.5,0)))</f>
        <v/>
      </c>
      <c r="L48" s="27">
        <f>IF(A48="","",IF(B48="General",30,15))</f>
        <v/>
      </c>
    </row>
    <row r="49">
      <c r="A49" s="7" t="n"/>
      <c r="B49" s="7" t="n"/>
      <c r="C49" s="28" t="n"/>
      <c r="D49" s="28" t="n"/>
      <c r="E49" s="29" t="n"/>
      <c r="F49" s="7" t="n"/>
      <c r="G49" s="29" t="n"/>
      <c r="H49" s="7" t="n"/>
      <c r="I49" s="25">
        <f>IF(A49="","",N(E49)+IF(F49="Sí",Datos!$B$5,0)+N(G49))</f>
        <v/>
      </c>
      <c r="J49" s="26">
        <f>IF(A49="","",IF(B49="General",1,IF(B49="Pequeña empresa",0.5,0)))</f>
        <v/>
      </c>
      <c r="K49" s="26">
        <f>IF(A49="","",IF(B49="General",1,IF(B49="Pequeña empresa",0.5,0)))</f>
        <v/>
      </c>
      <c r="L49" s="27">
        <f>IF(A49="","",IF(B49="General",30,15))</f>
        <v/>
      </c>
    </row>
    <row r="50">
      <c r="A50" s="7" t="n"/>
      <c r="B50" s="7" t="n"/>
      <c r="C50" s="28" t="n"/>
      <c r="D50" s="28" t="n"/>
      <c r="E50" s="29" t="n"/>
      <c r="F50" s="7" t="n"/>
      <c r="G50" s="29" t="n"/>
      <c r="H50" s="7" t="n"/>
      <c r="I50" s="25">
        <f>IF(A50="","",N(E50)+IF(F50="Sí",Datos!$B$5,0)+N(G50))</f>
        <v/>
      </c>
      <c r="J50" s="26">
        <f>IF(A50="","",IF(B50="General",1,IF(B50="Pequeña empresa",0.5,0)))</f>
        <v/>
      </c>
      <c r="K50" s="26">
        <f>IF(A50="","",IF(B50="General",1,IF(B50="Pequeña empresa",0.5,0)))</f>
        <v/>
      </c>
      <c r="L50" s="27">
        <f>IF(A50="","",IF(B50="General",30,15))</f>
        <v/>
      </c>
    </row>
    <row r="51">
      <c r="A51" s="7" t="n"/>
      <c r="B51" s="7" t="n"/>
      <c r="C51" s="28" t="n"/>
      <c r="D51" s="28" t="n"/>
      <c r="E51" s="29" t="n"/>
      <c r="F51" s="7" t="n"/>
      <c r="G51" s="29" t="n"/>
      <c r="H51" s="7" t="n"/>
      <c r="I51" s="25">
        <f>IF(A51="","",N(E51)+IF(F51="Sí",Datos!$B$5,0)+N(G51))</f>
        <v/>
      </c>
      <c r="J51" s="26">
        <f>IF(A51="","",IF(B51="General",1,IF(B51="Pequeña empresa",0.5,0)))</f>
        <v/>
      </c>
      <c r="K51" s="26">
        <f>IF(A51="","",IF(B51="General",1,IF(B51="Pequeña empresa",0.5,0)))</f>
        <v/>
      </c>
      <c r="L51" s="27">
        <f>IF(A51="","",IF(B51="General",30,15))</f>
        <v/>
      </c>
    </row>
    <row r="52">
      <c r="A52" s="7" t="n"/>
      <c r="B52" s="7" t="n"/>
      <c r="C52" s="28" t="n"/>
      <c r="D52" s="28" t="n"/>
      <c r="E52" s="29" t="n"/>
      <c r="F52" s="7" t="n"/>
      <c r="G52" s="29" t="n"/>
      <c r="H52" s="7" t="n"/>
      <c r="I52" s="25">
        <f>IF(A52="","",N(E52)+IF(F52="Sí",Datos!$B$5,0)+N(G52))</f>
        <v/>
      </c>
      <c r="J52" s="26">
        <f>IF(A52="","",IF(B52="General",1,IF(B52="Pequeña empresa",0.5,0)))</f>
        <v/>
      </c>
      <c r="K52" s="26">
        <f>IF(A52="","",IF(B52="General",1,IF(B52="Pequeña empresa",0.5,0)))</f>
        <v/>
      </c>
      <c r="L52" s="27">
        <f>IF(A52="","",IF(B52="General",30,15))</f>
        <v/>
      </c>
    </row>
    <row r="53">
      <c r="A53" s="7" t="n"/>
      <c r="B53" s="7" t="n"/>
      <c r="C53" s="28" t="n"/>
      <c r="D53" s="28" t="n"/>
      <c r="E53" s="29" t="n"/>
      <c r="F53" s="7" t="n"/>
      <c r="G53" s="29" t="n"/>
      <c r="H53" s="7" t="n"/>
      <c r="I53" s="25">
        <f>IF(A53="","",N(E53)+IF(F53="Sí",Datos!$B$5,0)+N(G53))</f>
        <v/>
      </c>
      <c r="J53" s="26">
        <f>IF(A53="","",IF(B53="General",1,IF(B53="Pequeña empresa",0.5,0)))</f>
        <v/>
      </c>
      <c r="K53" s="26">
        <f>IF(A53="","",IF(B53="General",1,IF(B53="Pequeña empresa",0.5,0)))</f>
        <v/>
      </c>
      <c r="L53" s="27">
        <f>IF(A53="","",IF(B53="General",30,15))</f>
        <v/>
      </c>
    </row>
    <row r="54">
      <c r="A54" s="7" t="n"/>
      <c r="B54" s="7" t="n"/>
      <c r="C54" s="28" t="n"/>
      <c r="D54" s="28" t="n"/>
      <c r="E54" s="29" t="n"/>
      <c r="F54" s="7" t="n"/>
      <c r="G54" s="29" t="n"/>
      <c r="H54" s="7" t="n"/>
      <c r="I54" s="25">
        <f>IF(A54="","",N(E54)+IF(F54="Sí",Datos!$B$5,0)+N(G54))</f>
        <v/>
      </c>
      <c r="J54" s="26">
        <f>IF(A54="","",IF(B54="General",1,IF(B54="Pequeña empresa",0.5,0)))</f>
        <v/>
      </c>
      <c r="K54" s="26">
        <f>IF(A54="","",IF(B54="General",1,IF(B54="Pequeña empresa",0.5,0)))</f>
        <v/>
      </c>
      <c r="L54" s="27">
        <f>IF(A54="","",IF(B54="General",30,15))</f>
        <v/>
      </c>
    </row>
    <row r="55">
      <c r="A55" s="7" t="n"/>
      <c r="B55" s="7" t="n"/>
      <c r="C55" s="28" t="n"/>
      <c r="D55" s="28" t="n"/>
      <c r="E55" s="29" t="n"/>
      <c r="F55" s="7" t="n"/>
      <c r="G55" s="29" t="n"/>
      <c r="H55" s="7" t="n"/>
      <c r="I55" s="25">
        <f>IF(A55="","",N(E55)+IF(F55="Sí",Datos!$B$5,0)+N(G55))</f>
        <v/>
      </c>
      <c r="J55" s="26">
        <f>IF(A55="","",IF(B55="General",1,IF(B55="Pequeña empresa",0.5,0)))</f>
        <v/>
      </c>
      <c r="K55" s="26">
        <f>IF(A55="","",IF(B55="General",1,IF(B55="Pequeña empresa",0.5,0)))</f>
        <v/>
      </c>
      <c r="L55" s="27">
        <f>IF(A55="","",IF(B55="General",30,15))</f>
        <v/>
      </c>
    </row>
    <row r="56">
      <c r="A56" s="7" t="n"/>
      <c r="B56" s="7" t="n"/>
      <c r="C56" s="28" t="n"/>
      <c r="D56" s="28" t="n"/>
      <c r="E56" s="29" t="n"/>
      <c r="F56" s="7" t="n"/>
      <c r="G56" s="29" t="n"/>
      <c r="H56" s="7" t="n"/>
      <c r="I56" s="25">
        <f>IF(A56="","",N(E56)+IF(F56="Sí",Datos!$B$5,0)+N(G56))</f>
        <v/>
      </c>
      <c r="J56" s="26">
        <f>IF(A56="","",IF(B56="General",1,IF(B56="Pequeña empresa",0.5,0)))</f>
        <v/>
      </c>
      <c r="K56" s="26">
        <f>IF(A56="","",IF(B56="General",1,IF(B56="Pequeña empresa",0.5,0)))</f>
        <v/>
      </c>
      <c r="L56" s="27">
        <f>IF(A56="","",IF(B56="General",30,15))</f>
        <v/>
      </c>
    </row>
    <row r="57">
      <c r="A57" s="7" t="n"/>
      <c r="B57" s="7" t="n"/>
      <c r="C57" s="28" t="n"/>
      <c r="D57" s="28" t="n"/>
      <c r="E57" s="29" t="n"/>
      <c r="F57" s="7" t="n"/>
      <c r="G57" s="29" t="n"/>
      <c r="H57" s="7" t="n"/>
      <c r="I57" s="25">
        <f>IF(A57="","",N(E57)+IF(F57="Sí",Datos!$B$5,0)+N(G57))</f>
        <v/>
      </c>
      <c r="J57" s="26">
        <f>IF(A57="","",IF(B57="General",1,IF(B57="Pequeña empresa",0.5,0)))</f>
        <v/>
      </c>
      <c r="K57" s="26">
        <f>IF(A57="","",IF(B57="General",1,IF(B57="Pequeña empresa",0.5,0)))</f>
        <v/>
      </c>
      <c r="L57" s="27">
        <f>IF(A57="","",IF(B57="General",30,15))</f>
        <v/>
      </c>
    </row>
    <row r="58">
      <c r="A58" s="7" t="n"/>
      <c r="B58" s="7" t="n"/>
      <c r="C58" s="28" t="n"/>
      <c r="D58" s="28" t="n"/>
      <c r="E58" s="29" t="n"/>
      <c r="F58" s="7" t="n"/>
      <c r="G58" s="29" t="n"/>
      <c r="H58" s="7" t="n"/>
      <c r="I58" s="25">
        <f>IF(A58="","",N(E58)+IF(F58="Sí",Datos!$B$5,0)+N(G58))</f>
        <v/>
      </c>
      <c r="J58" s="26">
        <f>IF(A58="","",IF(B58="General",1,IF(B58="Pequeña empresa",0.5,0)))</f>
        <v/>
      </c>
      <c r="K58" s="26">
        <f>IF(A58="","",IF(B58="General",1,IF(B58="Pequeña empresa",0.5,0)))</f>
        <v/>
      </c>
      <c r="L58" s="27">
        <f>IF(A58="","",IF(B58="General",30,15))</f>
        <v/>
      </c>
    </row>
    <row r="59">
      <c r="A59" s="7" t="n"/>
      <c r="B59" s="7" t="n"/>
      <c r="C59" s="28" t="n"/>
      <c r="D59" s="28" t="n"/>
      <c r="E59" s="29" t="n"/>
      <c r="F59" s="7" t="n"/>
      <c r="G59" s="29" t="n"/>
      <c r="H59" s="7" t="n"/>
      <c r="I59" s="25">
        <f>IF(A59="","",N(E59)+IF(F59="Sí",Datos!$B$5,0)+N(G59))</f>
        <v/>
      </c>
      <c r="J59" s="26">
        <f>IF(A59="","",IF(B59="General",1,IF(B59="Pequeña empresa",0.5,0)))</f>
        <v/>
      </c>
      <c r="K59" s="26">
        <f>IF(A59="","",IF(B59="General",1,IF(B59="Pequeña empresa",0.5,0)))</f>
        <v/>
      </c>
      <c r="L59" s="27">
        <f>IF(A59="","",IF(B59="General",30,15))</f>
        <v/>
      </c>
    </row>
    <row r="60">
      <c r="A60" s="7" t="n"/>
      <c r="B60" s="7" t="n"/>
      <c r="C60" s="28" t="n"/>
      <c r="D60" s="28" t="n"/>
      <c r="E60" s="29" t="n"/>
      <c r="F60" s="7" t="n"/>
      <c r="G60" s="29" t="n"/>
      <c r="H60" s="7" t="n"/>
      <c r="I60" s="25">
        <f>IF(A60="","",N(E60)+IF(F60="Sí",Datos!$B$5,0)+N(G60))</f>
        <v/>
      </c>
      <c r="J60" s="26">
        <f>IF(A60="","",IF(B60="General",1,IF(B60="Pequeña empresa",0.5,0)))</f>
        <v/>
      </c>
      <c r="K60" s="26">
        <f>IF(A60="","",IF(B60="General",1,IF(B60="Pequeña empresa",0.5,0)))</f>
        <v/>
      </c>
      <c r="L60" s="27">
        <f>IF(A60="","",IF(B60="General",30,15))</f>
        <v/>
      </c>
    </row>
    <row r="61">
      <c r="A61" s="7" t="n"/>
      <c r="B61" s="7" t="n"/>
      <c r="C61" s="28" t="n"/>
      <c r="D61" s="28" t="n"/>
      <c r="E61" s="29" t="n"/>
      <c r="F61" s="7" t="n"/>
      <c r="G61" s="29" t="n"/>
      <c r="H61" s="7" t="n"/>
      <c r="I61" s="25">
        <f>IF(A61="","",N(E61)+IF(F61="Sí",Datos!$B$5,0)+N(G61))</f>
        <v/>
      </c>
      <c r="J61" s="26">
        <f>IF(A61="","",IF(B61="General",1,IF(B61="Pequeña empresa",0.5,0)))</f>
        <v/>
      </c>
      <c r="K61" s="26">
        <f>IF(A61="","",IF(B61="General",1,IF(B61="Pequeña empresa",0.5,0)))</f>
        <v/>
      </c>
      <c r="L61" s="27">
        <f>IF(A61="","",IF(B61="General",30,15))</f>
        <v/>
      </c>
    </row>
    <row r="62">
      <c r="A62" s="7" t="n"/>
      <c r="B62" s="7" t="n"/>
      <c r="C62" s="28" t="n"/>
      <c r="D62" s="28" t="n"/>
      <c r="E62" s="29" t="n"/>
      <c r="F62" s="7" t="n"/>
      <c r="G62" s="29" t="n"/>
      <c r="H62" s="7" t="n"/>
      <c r="I62" s="25">
        <f>IF(A62="","",N(E62)+IF(F62="Sí",Datos!$B$5,0)+N(G62))</f>
        <v/>
      </c>
      <c r="J62" s="26">
        <f>IF(A62="","",IF(B62="General",1,IF(B62="Pequeña empresa",0.5,0)))</f>
        <v/>
      </c>
      <c r="K62" s="26">
        <f>IF(A62="","",IF(B62="General",1,IF(B62="Pequeña empresa",0.5,0)))</f>
        <v/>
      </c>
      <c r="L62" s="27">
        <f>IF(A62="","",IF(B62="General",30,15))</f>
        <v/>
      </c>
    </row>
    <row r="63">
      <c r="A63" s="7" t="n"/>
      <c r="B63" s="7" t="n"/>
      <c r="C63" s="28" t="n"/>
      <c r="D63" s="28" t="n"/>
      <c r="E63" s="29" t="n"/>
      <c r="F63" s="7" t="n"/>
      <c r="G63" s="29" t="n"/>
      <c r="H63" s="7" t="n"/>
      <c r="I63" s="25">
        <f>IF(A63="","",N(E63)+IF(F63="Sí",Datos!$B$5,0)+N(G63))</f>
        <v/>
      </c>
      <c r="J63" s="26">
        <f>IF(A63="","",IF(B63="General",1,IF(B63="Pequeña empresa",0.5,0)))</f>
        <v/>
      </c>
      <c r="K63" s="26">
        <f>IF(A63="","",IF(B63="General",1,IF(B63="Pequeña empresa",0.5,0)))</f>
        <v/>
      </c>
      <c r="L63" s="27">
        <f>IF(A63="","",IF(B63="General",30,15))</f>
        <v/>
      </c>
    </row>
    <row r="64">
      <c r="A64" s="7" t="n"/>
      <c r="B64" s="7" t="n"/>
      <c r="C64" s="28" t="n"/>
      <c r="D64" s="28" t="n"/>
      <c r="E64" s="29" t="n"/>
      <c r="F64" s="7" t="n"/>
      <c r="G64" s="29" t="n"/>
      <c r="H64" s="7" t="n"/>
      <c r="I64" s="25">
        <f>IF(A64="","",N(E64)+IF(F64="Sí",Datos!$B$5,0)+N(G64))</f>
        <v/>
      </c>
      <c r="J64" s="26">
        <f>IF(A64="","",IF(B64="General",1,IF(B64="Pequeña empresa",0.5,0)))</f>
        <v/>
      </c>
      <c r="K64" s="26">
        <f>IF(A64="","",IF(B64="General",1,IF(B64="Pequeña empresa",0.5,0)))</f>
        <v/>
      </c>
      <c r="L64" s="27">
        <f>IF(A64="","",IF(B64="General",30,15))</f>
        <v/>
      </c>
    </row>
    <row r="65">
      <c r="A65" s="7" t="n"/>
      <c r="B65" s="7" t="n"/>
      <c r="C65" s="28" t="n"/>
      <c r="D65" s="28" t="n"/>
      <c r="E65" s="29" t="n"/>
      <c r="F65" s="7" t="n"/>
      <c r="G65" s="29" t="n"/>
      <c r="H65" s="7" t="n"/>
      <c r="I65" s="25">
        <f>IF(A65="","",N(E65)+IF(F65="Sí",Datos!$B$5,0)+N(G65))</f>
        <v/>
      </c>
      <c r="J65" s="26">
        <f>IF(A65="","",IF(B65="General",1,IF(B65="Pequeña empresa",0.5,0)))</f>
        <v/>
      </c>
      <c r="K65" s="26">
        <f>IF(A65="","",IF(B65="General",1,IF(B65="Pequeña empresa",0.5,0)))</f>
        <v/>
      </c>
      <c r="L65" s="27">
        <f>IF(A65="","",IF(B65="General",30,15))</f>
        <v/>
      </c>
    </row>
    <row r="66">
      <c r="A66" s="7" t="n"/>
      <c r="B66" s="7" t="n"/>
      <c r="C66" s="28" t="n"/>
      <c r="D66" s="28" t="n"/>
      <c r="E66" s="29" t="n"/>
      <c r="F66" s="7" t="n"/>
      <c r="G66" s="29" t="n"/>
      <c r="H66" s="7" t="n"/>
      <c r="I66" s="25">
        <f>IF(A66="","",N(E66)+IF(F66="Sí",Datos!$B$5,0)+N(G66))</f>
        <v/>
      </c>
      <c r="J66" s="26">
        <f>IF(A66="","",IF(B66="General",1,IF(B66="Pequeña empresa",0.5,0)))</f>
        <v/>
      </c>
      <c r="K66" s="26">
        <f>IF(A66="","",IF(B66="General",1,IF(B66="Pequeña empresa",0.5,0)))</f>
        <v/>
      </c>
      <c r="L66" s="27">
        <f>IF(A66="","",IF(B66="General",30,15))</f>
        <v/>
      </c>
    </row>
    <row r="67">
      <c r="A67" s="7" t="n"/>
      <c r="B67" s="7" t="n"/>
      <c r="C67" s="28" t="n"/>
      <c r="D67" s="28" t="n"/>
      <c r="E67" s="29" t="n"/>
      <c r="F67" s="7" t="n"/>
      <c r="G67" s="29" t="n"/>
      <c r="H67" s="7" t="n"/>
      <c r="I67" s="25">
        <f>IF(A67="","",N(E67)+IF(F67="Sí",Datos!$B$5,0)+N(G67))</f>
        <v/>
      </c>
      <c r="J67" s="26">
        <f>IF(A67="","",IF(B67="General",1,IF(B67="Pequeña empresa",0.5,0)))</f>
        <v/>
      </c>
      <c r="K67" s="26">
        <f>IF(A67="","",IF(B67="General",1,IF(B67="Pequeña empresa",0.5,0)))</f>
        <v/>
      </c>
      <c r="L67" s="27">
        <f>IF(A67="","",IF(B67="General",30,15))</f>
        <v/>
      </c>
    </row>
    <row r="68">
      <c r="A68" s="7" t="n"/>
      <c r="B68" s="7" t="n"/>
      <c r="C68" s="28" t="n"/>
      <c r="D68" s="28" t="n"/>
      <c r="E68" s="29" t="n"/>
      <c r="F68" s="7" t="n"/>
      <c r="G68" s="29" t="n"/>
      <c r="H68" s="7" t="n"/>
      <c r="I68" s="25">
        <f>IF(A68="","",N(E68)+IF(F68="Sí",Datos!$B$5,0)+N(G68))</f>
        <v/>
      </c>
      <c r="J68" s="26">
        <f>IF(A68="","",IF(B68="General",1,IF(B68="Pequeña empresa",0.5,0)))</f>
        <v/>
      </c>
      <c r="K68" s="26">
        <f>IF(A68="","",IF(B68="General",1,IF(B68="Pequeña empresa",0.5,0)))</f>
        <v/>
      </c>
      <c r="L68" s="27">
        <f>IF(A68="","",IF(B68="General",30,15))</f>
        <v/>
      </c>
    </row>
    <row r="69">
      <c r="A69" s="7" t="n"/>
      <c r="B69" s="7" t="n"/>
      <c r="C69" s="28" t="n"/>
      <c r="D69" s="28" t="n"/>
      <c r="E69" s="29" t="n"/>
      <c r="F69" s="7" t="n"/>
      <c r="G69" s="29" t="n"/>
      <c r="H69" s="7" t="n"/>
      <c r="I69" s="25">
        <f>IF(A69="","",N(E69)+IF(F69="Sí",Datos!$B$5,0)+N(G69))</f>
        <v/>
      </c>
      <c r="J69" s="26">
        <f>IF(A69="","",IF(B69="General",1,IF(B69="Pequeña empresa",0.5,0)))</f>
        <v/>
      </c>
      <c r="K69" s="26">
        <f>IF(A69="","",IF(B69="General",1,IF(B69="Pequeña empresa",0.5,0)))</f>
        <v/>
      </c>
      <c r="L69" s="27">
        <f>IF(A69="","",IF(B69="General",30,15))</f>
        <v/>
      </c>
    </row>
    <row r="70">
      <c r="A70" s="7" t="n"/>
      <c r="B70" s="7" t="n"/>
      <c r="C70" s="28" t="n"/>
      <c r="D70" s="28" t="n"/>
      <c r="E70" s="29" t="n"/>
      <c r="F70" s="7" t="n"/>
      <c r="G70" s="29" t="n"/>
      <c r="H70" s="7" t="n"/>
      <c r="I70" s="25">
        <f>IF(A70="","",N(E70)+IF(F70="Sí",Datos!$B$5,0)+N(G70))</f>
        <v/>
      </c>
      <c r="J70" s="26">
        <f>IF(A70="","",IF(B70="General",1,IF(B70="Pequeña empresa",0.5,0)))</f>
        <v/>
      </c>
      <c r="K70" s="26">
        <f>IF(A70="","",IF(B70="General",1,IF(B70="Pequeña empresa",0.5,0)))</f>
        <v/>
      </c>
      <c r="L70" s="27">
        <f>IF(A70="","",IF(B70="General",30,15))</f>
        <v/>
      </c>
    </row>
    <row r="71">
      <c r="A71" s="7" t="n"/>
      <c r="B71" s="7" t="n"/>
      <c r="C71" s="28" t="n"/>
      <c r="D71" s="28" t="n"/>
      <c r="E71" s="29" t="n"/>
      <c r="F71" s="7" t="n"/>
      <c r="G71" s="29" t="n"/>
      <c r="H71" s="7" t="n"/>
      <c r="I71" s="25">
        <f>IF(A71="","",N(E71)+IF(F71="Sí",Datos!$B$5,0)+N(G71))</f>
        <v/>
      </c>
      <c r="J71" s="26">
        <f>IF(A71="","",IF(B71="General",1,IF(B71="Pequeña empresa",0.5,0)))</f>
        <v/>
      </c>
      <c r="K71" s="26">
        <f>IF(A71="","",IF(B71="General",1,IF(B71="Pequeña empresa",0.5,0)))</f>
        <v/>
      </c>
      <c r="L71" s="27">
        <f>IF(A71="","",IF(B71="General",30,15))</f>
        <v/>
      </c>
    </row>
    <row r="72">
      <c r="A72" s="7" t="n"/>
      <c r="B72" s="7" t="n"/>
      <c r="C72" s="28" t="n"/>
      <c r="D72" s="28" t="n"/>
      <c r="E72" s="29" t="n"/>
      <c r="F72" s="7" t="n"/>
      <c r="G72" s="29" t="n"/>
      <c r="H72" s="7" t="n"/>
      <c r="I72" s="25">
        <f>IF(A72="","",N(E72)+IF(F72="Sí",Datos!$B$5,0)+N(G72))</f>
        <v/>
      </c>
      <c r="J72" s="26">
        <f>IF(A72="","",IF(B72="General",1,IF(B72="Pequeña empresa",0.5,0)))</f>
        <v/>
      </c>
      <c r="K72" s="26">
        <f>IF(A72="","",IF(B72="General",1,IF(B72="Pequeña empresa",0.5,0)))</f>
        <v/>
      </c>
      <c r="L72" s="27">
        <f>IF(A72="","",IF(B72="General",30,15))</f>
        <v/>
      </c>
    </row>
    <row r="73">
      <c r="A73" s="7" t="n"/>
      <c r="B73" s="7" t="n"/>
      <c r="C73" s="28" t="n"/>
      <c r="D73" s="28" t="n"/>
      <c r="E73" s="29" t="n"/>
      <c r="F73" s="7" t="n"/>
      <c r="G73" s="29" t="n"/>
      <c r="H73" s="7" t="n"/>
      <c r="I73" s="25">
        <f>IF(A73="","",N(E73)+IF(F73="Sí",Datos!$B$5,0)+N(G73))</f>
        <v/>
      </c>
      <c r="J73" s="26">
        <f>IF(A73="","",IF(B73="General",1,IF(B73="Pequeña empresa",0.5,0)))</f>
        <v/>
      </c>
      <c r="K73" s="26">
        <f>IF(A73="","",IF(B73="General",1,IF(B73="Pequeña empresa",0.5,0)))</f>
        <v/>
      </c>
      <c r="L73" s="27">
        <f>IF(A73="","",IF(B73="General",30,15))</f>
        <v/>
      </c>
    </row>
    <row r="74">
      <c r="A74" s="7" t="n"/>
      <c r="B74" s="7" t="n"/>
      <c r="C74" s="28" t="n"/>
      <c r="D74" s="28" t="n"/>
      <c r="E74" s="29" t="n"/>
      <c r="F74" s="7" t="n"/>
      <c r="G74" s="29" t="n"/>
      <c r="H74" s="7" t="n"/>
      <c r="I74" s="25">
        <f>IF(A74="","",N(E74)+IF(F74="Sí",Datos!$B$5,0)+N(G74))</f>
        <v/>
      </c>
      <c r="J74" s="26">
        <f>IF(A74="","",IF(B74="General",1,IF(B74="Pequeña empresa",0.5,0)))</f>
        <v/>
      </c>
      <c r="K74" s="26">
        <f>IF(A74="","",IF(B74="General",1,IF(B74="Pequeña empresa",0.5,0)))</f>
        <v/>
      </c>
      <c r="L74" s="27">
        <f>IF(A74="","",IF(B74="General",30,15))</f>
        <v/>
      </c>
    </row>
    <row r="75">
      <c r="A75" s="7" t="n"/>
      <c r="B75" s="7" t="n"/>
      <c r="C75" s="28" t="n"/>
      <c r="D75" s="28" t="n"/>
      <c r="E75" s="29" t="n"/>
      <c r="F75" s="7" t="n"/>
      <c r="G75" s="29" t="n"/>
      <c r="H75" s="7" t="n"/>
      <c r="I75" s="25">
        <f>IF(A75="","",N(E75)+IF(F75="Sí",Datos!$B$5,0)+N(G75))</f>
        <v/>
      </c>
      <c r="J75" s="26">
        <f>IF(A75="","",IF(B75="General",1,IF(B75="Pequeña empresa",0.5,0)))</f>
        <v/>
      </c>
      <c r="K75" s="26">
        <f>IF(A75="","",IF(B75="General",1,IF(B75="Pequeña empresa",0.5,0)))</f>
        <v/>
      </c>
      <c r="L75" s="27">
        <f>IF(A75="","",IF(B75="General",30,15))</f>
        <v/>
      </c>
    </row>
    <row r="76">
      <c r="A76" s="7" t="n"/>
      <c r="B76" s="7" t="n"/>
      <c r="C76" s="28" t="n"/>
      <c r="D76" s="28" t="n"/>
      <c r="E76" s="29" t="n"/>
      <c r="F76" s="7" t="n"/>
      <c r="G76" s="29" t="n"/>
      <c r="H76" s="7" t="n"/>
      <c r="I76" s="25">
        <f>IF(A76="","",N(E76)+IF(F76="Sí",Datos!$B$5,0)+N(G76))</f>
        <v/>
      </c>
      <c r="J76" s="26">
        <f>IF(A76="","",IF(B76="General",1,IF(B76="Pequeña empresa",0.5,0)))</f>
        <v/>
      </c>
      <c r="K76" s="26">
        <f>IF(A76="","",IF(B76="General",1,IF(B76="Pequeña empresa",0.5,0)))</f>
        <v/>
      </c>
      <c r="L76" s="27">
        <f>IF(A76="","",IF(B76="General",30,15))</f>
        <v/>
      </c>
    </row>
    <row r="77">
      <c r="A77" s="7" t="n"/>
      <c r="B77" s="7" t="n"/>
      <c r="C77" s="28" t="n"/>
      <c r="D77" s="28" t="n"/>
      <c r="E77" s="29" t="n"/>
      <c r="F77" s="7" t="n"/>
      <c r="G77" s="29" t="n"/>
      <c r="H77" s="7" t="n"/>
      <c r="I77" s="25">
        <f>IF(A77="","",N(E77)+IF(F77="Sí",Datos!$B$5,0)+N(G77))</f>
        <v/>
      </c>
      <c r="J77" s="26">
        <f>IF(A77="","",IF(B77="General",1,IF(B77="Pequeña empresa",0.5,0)))</f>
        <v/>
      </c>
      <c r="K77" s="26">
        <f>IF(A77="","",IF(B77="General",1,IF(B77="Pequeña empresa",0.5,0)))</f>
        <v/>
      </c>
      <c r="L77" s="27">
        <f>IF(A77="","",IF(B77="General",30,15))</f>
        <v/>
      </c>
    </row>
    <row r="78">
      <c r="A78" s="7" t="n"/>
      <c r="B78" s="7" t="n"/>
      <c r="C78" s="28" t="n"/>
      <c r="D78" s="28" t="n"/>
      <c r="E78" s="29" t="n"/>
      <c r="F78" s="7" t="n"/>
      <c r="G78" s="29" t="n"/>
      <c r="H78" s="7" t="n"/>
      <c r="I78" s="25">
        <f>IF(A78="","",N(E78)+IF(F78="Sí",Datos!$B$5,0)+N(G78))</f>
        <v/>
      </c>
      <c r="J78" s="26">
        <f>IF(A78="","",IF(B78="General",1,IF(B78="Pequeña empresa",0.5,0)))</f>
        <v/>
      </c>
      <c r="K78" s="26">
        <f>IF(A78="","",IF(B78="General",1,IF(B78="Pequeña empresa",0.5,0)))</f>
        <v/>
      </c>
      <c r="L78" s="27">
        <f>IF(A78="","",IF(B78="General",30,15))</f>
        <v/>
      </c>
    </row>
    <row r="79">
      <c r="A79" s="7" t="n"/>
      <c r="B79" s="7" t="n"/>
      <c r="C79" s="28" t="n"/>
      <c r="D79" s="28" t="n"/>
      <c r="E79" s="29" t="n"/>
      <c r="F79" s="7" t="n"/>
      <c r="G79" s="29" t="n"/>
      <c r="H79" s="7" t="n"/>
      <c r="I79" s="25">
        <f>IF(A79="","",N(E79)+IF(F79="Sí",Datos!$B$5,0)+N(G79))</f>
        <v/>
      </c>
      <c r="J79" s="26">
        <f>IF(A79="","",IF(B79="General",1,IF(B79="Pequeña empresa",0.5,0)))</f>
        <v/>
      </c>
      <c r="K79" s="26">
        <f>IF(A79="","",IF(B79="General",1,IF(B79="Pequeña empresa",0.5,0)))</f>
        <v/>
      </c>
      <c r="L79" s="27">
        <f>IF(A79="","",IF(B79="General",30,15))</f>
        <v/>
      </c>
    </row>
    <row r="80">
      <c r="A80" s="7" t="n"/>
      <c r="B80" s="7" t="n"/>
      <c r="C80" s="28" t="n"/>
      <c r="D80" s="28" t="n"/>
      <c r="E80" s="29" t="n"/>
      <c r="F80" s="7" t="n"/>
      <c r="G80" s="29" t="n"/>
      <c r="H80" s="7" t="n"/>
      <c r="I80" s="25">
        <f>IF(A80="","",N(E80)+IF(F80="Sí",Datos!$B$5,0)+N(G80))</f>
        <v/>
      </c>
      <c r="J80" s="26">
        <f>IF(A80="","",IF(B80="General",1,IF(B80="Pequeña empresa",0.5,0)))</f>
        <v/>
      </c>
      <c r="K80" s="26">
        <f>IF(A80="","",IF(B80="General",1,IF(B80="Pequeña empresa",0.5,0)))</f>
        <v/>
      </c>
      <c r="L80" s="27">
        <f>IF(A80="","",IF(B80="General",30,15))</f>
        <v/>
      </c>
    </row>
    <row r="81">
      <c r="A81" s="7" t="n"/>
      <c r="B81" s="7" t="n"/>
      <c r="C81" s="28" t="n"/>
      <c r="D81" s="28" t="n"/>
      <c r="E81" s="29" t="n"/>
      <c r="F81" s="7" t="n"/>
      <c r="G81" s="29" t="n"/>
      <c r="H81" s="7" t="n"/>
      <c r="I81" s="25">
        <f>IF(A81="","",N(E81)+IF(F81="Sí",Datos!$B$5,0)+N(G81))</f>
        <v/>
      </c>
      <c r="J81" s="26">
        <f>IF(A81="","",IF(B81="General",1,IF(B81="Pequeña empresa",0.5,0)))</f>
        <v/>
      </c>
      <c r="K81" s="26">
        <f>IF(A81="","",IF(B81="General",1,IF(B81="Pequeña empresa",0.5,0)))</f>
        <v/>
      </c>
      <c r="L81" s="27">
        <f>IF(A81="","",IF(B81="General",30,15))</f>
        <v/>
      </c>
    </row>
    <row r="82">
      <c r="A82" s="7" t="n"/>
      <c r="B82" s="7" t="n"/>
      <c r="C82" s="28" t="n"/>
      <c r="D82" s="28" t="n"/>
      <c r="E82" s="29" t="n"/>
      <c r="F82" s="7" t="n"/>
      <c r="G82" s="29" t="n"/>
      <c r="H82" s="7" t="n"/>
      <c r="I82" s="25">
        <f>IF(A82="","",N(E82)+IF(F82="Sí",Datos!$B$5,0)+N(G82))</f>
        <v/>
      </c>
      <c r="J82" s="26">
        <f>IF(A82="","",IF(B82="General",1,IF(B82="Pequeña empresa",0.5,0)))</f>
        <v/>
      </c>
      <c r="K82" s="26">
        <f>IF(A82="","",IF(B82="General",1,IF(B82="Pequeña empresa",0.5,0)))</f>
        <v/>
      </c>
      <c r="L82" s="27">
        <f>IF(A82="","",IF(B82="General",30,15))</f>
        <v/>
      </c>
    </row>
    <row r="83">
      <c r="A83" s="7" t="n"/>
      <c r="B83" s="7" t="n"/>
      <c r="C83" s="28" t="n"/>
      <c r="D83" s="28" t="n"/>
      <c r="E83" s="29" t="n"/>
      <c r="F83" s="7" t="n"/>
      <c r="G83" s="29" t="n"/>
      <c r="H83" s="7" t="n"/>
      <c r="I83" s="25">
        <f>IF(A83="","",N(E83)+IF(F83="Sí",Datos!$B$5,0)+N(G83))</f>
        <v/>
      </c>
      <c r="J83" s="26">
        <f>IF(A83="","",IF(B83="General",1,IF(B83="Pequeña empresa",0.5,0)))</f>
        <v/>
      </c>
      <c r="K83" s="26">
        <f>IF(A83="","",IF(B83="General",1,IF(B83="Pequeña empresa",0.5,0)))</f>
        <v/>
      </c>
      <c r="L83" s="27">
        <f>IF(A83="","",IF(B83="General",30,15))</f>
        <v/>
      </c>
    </row>
    <row r="84">
      <c r="A84" s="7" t="n"/>
      <c r="B84" s="7" t="n"/>
      <c r="C84" s="28" t="n"/>
      <c r="D84" s="28" t="n"/>
      <c r="E84" s="29" t="n"/>
      <c r="F84" s="7" t="n"/>
      <c r="G84" s="29" t="n"/>
      <c r="H84" s="7" t="n"/>
      <c r="I84" s="25">
        <f>IF(A84="","",N(E84)+IF(F84="Sí",Datos!$B$5,0)+N(G84))</f>
        <v/>
      </c>
      <c r="J84" s="26">
        <f>IF(A84="","",IF(B84="General",1,IF(B84="Pequeña empresa",0.5,0)))</f>
        <v/>
      </c>
      <c r="K84" s="26">
        <f>IF(A84="","",IF(B84="General",1,IF(B84="Pequeña empresa",0.5,0)))</f>
        <v/>
      </c>
      <c r="L84" s="27">
        <f>IF(A84="","",IF(B84="General",30,15))</f>
        <v/>
      </c>
    </row>
    <row r="85">
      <c r="A85" s="7" t="n"/>
      <c r="B85" s="7" t="n"/>
      <c r="C85" s="28" t="n"/>
      <c r="D85" s="28" t="n"/>
      <c r="E85" s="29" t="n"/>
      <c r="F85" s="7" t="n"/>
      <c r="G85" s="29" t="n"/>
      <c r="H85" s="7" t="n"/>
      <c r="I85" s="25">
        <f>IF(A85="","",N(E85)+IF(F85="Sí",Datos!$B$5,0)+N(G85))</f>
        <v/>
      </c>
      <c r="J85" s="26">
        <f>IF(A85="","",IF(B85="General",1,IF(B85="Pequeña empresa",0.5,0)))</f>
        <v/>
      </c>
      <c r="K85" s="26">
        <f>IF(A85="","",IF(B85="General",1,IF(B85="Pequeña empresa",0.5,0)))</f>
        <v/>
      </c>
      <c r="L85" s="27">
        <f>IF(A85="","",IF(B85="General",30,15))</f>
        <v/>
      </c>
    </row>
    <row r="86">
      <c r="A86" s="7" t="n"/>
      <c r="B86" s="7" t="n"/>
      <c r="C86" s="28" t="n"/>
      <c r="D86" s="28" t="n"/>
      <c r="E86" s="29" t="n"/>
      <c r="F86" s="7" t="n"/>
      <c r="G86" s="29" t="n"/>
      <c r="H86" s="7" t="n"/>
      <c r="I86" s="25">
        <f>IF(A86="","",N(E86)+IF(F86="Sí",Datos!$B$5,0)+N(G86))</f>
        <v/>
      </c>
      <c r="J86" s="26">
        <f>IF(A86="","",IF(B86="General",1,IF(B86="Pequeña empresa",0.5,0)))</f>
        <v/>
      </c>
      <c r="K86" s="26">
        <f>IF(A86="","",IF(B86="General",1,IF(B86="Pequeña empresa",0.5,0)))</f>
        <v/>
      </c>
      <c r="L86" s="27">
        <f>IF(A86="","",IF(B86="General",30,15))</f>
        <v/>
      </c>
    </row>
    <row r="87">
      <c r="A87" s="7" t="n"/>
      <c r="B87" s="7" t="n"/>
      <c r="C87" s="28" t="n"/>
      <c r="D87" s="28" t="n"/>
      <c r="E87" s="29" t="n"/>
      <c r="F87" s="7" t="n"/>
      <c r="G87" s="29" t="n"/>
      <c r="H87" s="7" t="n"/>
      <c r="I87" s="25">
        <f>IF(A87="","",N(E87)+IF(F87="Sí",Datos!$B$5,0)+N(G87))</f>
        <v/>
      </c>
      <c r="J87" s="26">
        <f>IF(A87="","",IF(B87="General",1,IF(B87="Pequeña empresa",0.5,0)))</f>
        <v/>
      </c>
      <c r="K87" s="26">
        <f>IF(A87="","",IF(B87="General",1,IF(B87="Pequeña empresa",0.5,0)))</f>
        <v/>
      </c>
      <c r="L87" s="27">
        <f>IF(A87="","",IF(B87="General",30,15))</f>
        <v/>
      </c>
    </row>
    <row r="88">
      <c r="A88" s="7" t="n"/>
      <c r="B88" s="7" t="n"/>
      <c r="C88" s="28" t="n"/>
      <c r="D88" s="28" t="n"/>
      <c r="E88" s="29" t="n"/>
      <c r="F88" s="7" t="n"/>
      <c r="G88" s="29" t="n"/>
      <c r="H88" s="7" t="n"/>
      <c r="I88" s="25">
        <f>IF(A88="","",N(E88)+IF(F88="Sí",Datos!$B$5,0)+N(G88))</f>
        <v/>
      </c>
      <c r="J88" s="26">
        <f>IF(A88="","",IF(B88="General",1,IF(B88="Pequeña empresa",0.5,0)))</f>
        <v/>
      </c>
      <c r="K88" s="26">
        <f>IF(A88="","",IF(B88="General",1,IF(B88="Pequeña empresa",0.5,0)))</f>
        <v/>
      </c>
      <c r="L88" s="27">
        <f>IF(A88="","",IF(B88="General",30,15))</f>
        <v/>
      </c>
    </row>
    <row r="89">
      <c r="A89" s="7" t="n"/>
      <c r="B89" s="7" t="n"/>
      <c r="C89" s="28" t="n"/>
      <c r="D89" s="28" t="n"/>
      <c r="E89" s="29" t="n"/>
      <c r="F89" s="7" t="n"/>
      <c r="G89" s="29" t="n"/>
      <c r="H89" s="7" t="n"/>
      <c r="I89" s="25">
        <f>IF(A89="","",N(E89)+IF(F89="Sí",Datos!$B$5,0)+N(G89))</f>
        <v/>
      </c>
      <c r="J89" s="26">
        <f>IF(A89="","",IF(B89="General",1,IF(B89="Pequeña empresa",0.5,0)))</f>
        <v/>
      </c>
      <c r="K89" s="26">
        <f>IF(A89="","",IF(B89="General",1,IF(B89="Pequeña empresa",0.5,0)))</f>
        <v/>
      </c>
      <c r="L89" s="27">
        <f>IF(A89="","",IF(B89="General",30,15))</f>
        <v/>
      </c>
    </row>
    <row r="90">
      <c r="A90" s="7" t="n"/>
      <c r="B90" s="7" t="n"/>
      <c r="C90" s="28" t="n"/>
      <c r="D90" s="28" t="n"/>
      <c r="E90" s="29" t="n"/>
      <c r="F90" s="7" t="n"/>
      <c r="G90" s="29" t="n"/>
      <c r="H90" s="7" t="n"/>
      <c r="I90" s="25">
        <f>IF(A90="","",N(E90)+IF(F90="Sí",Datos!$B$5,0)+N(G90))</f>
        <v/>
      </c>
      <c r="J90" s="26">
        <f>IF(A90="","",IF(B90="General",1,IF(B90="Pequeña empresa",0.5,0)))</f>
        <v/>
      </c>
      <c r="K90" s="26">
        <f>IF(A90="","",IF(B90="General",1,IF(B90="Pequeña empresa",0.5,0)))</f>
        <v/>
      </c>
      <c r="L90" s="27">
        <f>IF(A90="","",IF(B90="General",30,15))</f>
        <v/>
      </c>
    </row>
    <row r="91">
      <c r="A91" s="7" t="n"/>
      <c r="B91" s="7" t="n"/>
      <c r="C91" s="28" t="n"/>
      <c r="D91" s="28" t="n"/>
      <c r="E91" s="29" t="n"/>
      <c r="F91" s="7" t="n"/>
      <c r="G91" s="29" t="n"/>
      <c r="H91" s="7" t="n"/>
      <c r="I91" s="25">
        <f>IF(A91="","",N(E91)+IF(F91="Sí",Datos!$B$5,0)+N(G91))</f>
        <v/>
      </c>
      <c r="J91" s="26">
        <f>IF(A91="","",IF(B91="General",1,IF(B91="Pequeña empresa",0.5,0)))</f>
        <v/>
      </c>
      <c r="K91" s="26">
        <f>IF(A91="","",IF(B91="General",1,IF(B91="Pequeña empresa",0.5,0)))</f>
        <v/>
      </c>
      <c r="L91" s="27">
        <f>IF(A91="","",IF(B91="General",30,15))</f>
        <v/>
      </c>
    </row>
    <row r="92">
      <c r="A92" s="7" t="n"/>
      <c r="B92" s="7" t="n"/>
      <c r="C92" s="28" t="n"/>
      <c r="D92" s="28" t="n"/>
      <c r="E92" s="29" t="n"/>
      <c r="F92" s="7" t="n"/>
      <c r="G92" s="29" t="n"/>
      <c r="H92" s="7" t="n"/>
      <c r="I92" s="25">
        <f>IF(A92="","",N(E92)+IF(F92="Sí",Datos!$B$5,0)+N(G92))</f>
        <v/>
      </c>
      <c r="J92" s="26">
        <f>IF(A92="","",IF(B92="General",1,IF(B92="Pequeña empresa",0.5,0)))</f>
        <v/>
      </c>
      <c r="K92" s="26">
        <f>IF(A92="","",IF(B92="General",1,IF(B92="Pequeña empresa",0.5,0)))</f>
        <v/>
      </c>
      <c r="L92" s="27">
        <f>IF(A92="","",IF(B92="General",30,15))</f>
        <v/>
      </c>
    </row>
    <row r="93">
      <c r="A93" s="7" t="n"/>
      <c r="B93" s="7" t="n"/>
      <c r="C93" s="28" t="n"/>
      <c r="D93" s="28" t="n"/>
      <c r="E93" s="29" t="n"/>
      <c r="F93" s="7" t="n"/>
      <c r="G93" s="29" t="n"/>
      <c r="H93" s="7" t="n"/>
      <c r="I93" s="25">
        <f>IF(A93="","",N(E93)+IF(F93="Sí",Datos!$B$5,0)+N(G93))</f>
        <v/>
      </c>
      <c r="J93" s="26">
        <f>IF(A93="","",IF(B93="General",1,IF(B93="Pequeña empresa",0.5,0)))</f>
        <v/>
      </c>
      <c r="K93" s="26">
        <f>IF(A93="","",IF(B93="General",1,IF(B93="Pequeña empresa",0.5,0)))</f>
        <v/>
      </c>
      <c r="L93" s="27">
        <f>IF(A93="","",IF(B93="General",30,15))</f>
        <v/>
      </c>
    </row>
    <row r="94">
      <c r="A94" s="7" t="n"/>
      <c r="B94" s="7" t="n"/>
      <c r="C94" s="28" t="n"/>
      <c r="D94" s="28" t="n"/>
      <c r="E94" s="29" t="n"/>
      <c r="F94" s="7" t="n"/>
      <c r="G94" s="29" t="n"/>
      <c r="H94" s="7" t="n"/>
      <c r="I94" s="25">
        <f>IF(A94="","",N(E94)+IF(F94="Sí",Datos!$B$5,0)+N(G94))</f>
        <v/>
      </c>
      <c r="J94" s="26">
        <f>IF(A94="","",IF(B94="General",1,IF(B94="Pequeña empresa",0.5,0)))</f>
        <v/>
      </c>
      <c r="K94" s="26">
        <f>IF(A94="","",IF(B94="General",1,IF(B94="Pequeña empresa",0.5,0)))</f>
        <v/>
      </c>
      <c r="L94" s="27">
        <f>IF(A94="","",IF(B94="General",30,15))</f>
        <v/>
      </c>
    </row>
    <row r="95">
      <c r="A95" s="7" t="n"/>
      <c r="B95" s="7" t="n"/>
      <c r="C95" s="28" t="n"/>
      <c r="D95" s="28" t="n"/>
      <c r="E95" s="29" t="n"/>
      <c r="F95" s="7" t="n"/>
      <c r="G95" s="29" t="n"/>
      <c r="H95" s="7" t="n"/>
      <c r="I95" s="25">
        <f>IF(A95="","",N(E95)+IF(F95="Sí",Datos!$B$5,0)+N(G95))</f>
        <v/>
      </c>
      <c r="J95" s="26">
        <f>IF(A95="","",IF(B95="General",1,IF(B95="Pequeña empresa",0.5,0)))</f>
        <v/>
      </c>
      <c r="K95" s="26">
        <f>IF(A95="","",IF(B95="General",1,IF(B95="Pequeña empresa",0.5,0)))</f>
        <v/>
      </c>
      <c r="L95" s="27">
        <f>IF(A95="","",IF(B95="General",30,15))</f>
        <v/>
      </c>
    </row>
    <row r="96">
      <c r="A96" s="7" t="n"/>
      <c r="B96" s="7" t="n"/>
      <c r="C96" s="28" t="n"/>
      <c r="D96" s="28" t="n"/>
      <c r="E96" s="29" t="n"/>
      <c r="F96" s="7" t="n"/>
      <c r="G96" s="29" t="n"/>
      <c r="H96" s="7" t="n"/>
      <c r="I96" s="25">
        <f>IF(A96="","",N(E96)+IF(F96="Sí",Datos!$B$5,0)+N(G96))</f>
        <v/>
      </c>
      <c r="J96" s="26">
        <f>IF(A96="","",IF(B96="General",1,IF(B96="Pequeña empresa",0.5,0)))</f>
        <v/>
      </c>
      <c r="K96" s="26">
        <f>IF(A96="","",IF(B96="General",1,IF(B96="Pequeña empresa",0.5,0)))</f>
        <v/>
      </c>
      <c r="L96" s="27">
        <f>IF(A96="","",IF(B96="General",30,15))</f>
        <v/>
      </c>
    </row>
    <row r="97">
      <c r="A97" s="7" t="n"/>
      <c r="B97" s="7" t="n"/>
      <c r="C97" s="28" t="n"/>
      <c r="D97" s="28" t="n"/>
      <c r="E97" s="29" t="n"/>
      <c r="F97" s="7" t="n"/>
      <c r="G97" s="29" t="n"/>
      <c r="H97" s="7" t="n"/>
      <c r="I97" s="25">
        <f>IF(A97="","",N(E97)+IF(F97="Sí",Datos!$B$5,0)+N(G97))</f>
        <v/>
      </c>
      <c r="J97" s="26">
        <f>IF(A97="","",IF(B97="General",1,IF(B97="Pequeña empresa",0.5,0)))</f>
        <v/>
      </c>
      <c r="K97" s="26">
        <f>IF(A97="","",IF(B97="General",1,IF(B97="Pequeña empresa",0.5,0)))</f>
        <v/>
      </c>
      <c r="L97" s="27">
        <f>IF(A97="","",IF(B97="General",30,15))</f>
        <v/>
      </c>
    </row>
    <row r="98">
      <c r="A98" s="7" t="n"/>
      <c r="B98" s="7" t="n"/>
      <c r="C98" s="28" t="n"/>
      <c r="D98" s="28" t="n"/>
      <c r="E98" s="29" t="n"/>
      <c r="F98" s="7" t="n"/>
      <c r="G98" s="29" t="n"/>
      <c r="H98" s="7" t="n"/>
      <c r="I98" s="25">
        <f>IF(A98="","",N(E98)+IF(F98="Sí",Datos!$B$5,0)+N(G98))</f>
        <v/>
      </c>
      <c r="J98" s="26">
        <f>IF(A98="","",IF(B98="General",1,IF(B98="Pequeña empresa",0.5,0)))</f>
        <v/>
      </c>
      <c r="K98" s="26">
        <f>IF(A98="","",IF(B98="General",1,IF(B98="Pequeña empresa",0.5,0)))</f>
        <v/>
      </c>
      <c r="L98" s="27">
        <f>IF(A98="","",IF(B98="General",30,15))</f>
        <v/>
      </c>
    </row>
    <row r="99">
      <c r="A99" s="7" t="n"/>
      <c r="B99" s="7" t="n"/>
      <c r="C99" s="28" t="n"/>
      <c r="D99" s="28" t="n"/>
      <c r="E99" s="29" t="n"/>
      <c r="F99" s="7" t="n"/>
      <c r="G99" s="29" t="n"/>
      <c r="H99" s="7" t="n"/>
      <c r="I99" s="25">
        <f>IF(A99="","",N(E99)+IF(F99="Sí",Datos!$B$5,0)+N(G99))</f>
        <v/>
      </c>
      <c r="J99" s="26">
        <f>IF(A99="","",IF(B99="General",1,IF(B99="Pequeña empresa",0.5,0)))</f>
        <v/>
      </c>
      <c r="K99" s="26">
        <f>IF(A99="","",IF(B99="General",1,IF(B99="Pequeña empresa",0.5,0)))</f>
        <v/>
      </c>
      <c r="L99" s="27">
        <f>IF(A99="","",IF(B99="General",30,15))</f>
        <v/>
      </c>
    </row>
    <row r="100">
      <c r="A100" s="7" t="n"/>
      <c r="B100" s="7" t="n"/>
      <c r="C100" s="28" t="n"/>
      <c r="D100" s="28" t="n"/>
      <c r="E100" s="29" t="n"/>
      <c r="F100" s="7" t="n"/>
      <c r="G100" s="29" t="n"/>
      <c r="H100" s="7" t="n"/>
      <c r="I100" s="25">
        <f>IF(A100="","",N(E100)+IF(F100="Sí",Datos!$B$5,0)+N(G100))</f>
        <v/>
      </c>
      <c r="J100" s="26">
        <f>IF(A100="","",IF(B100="General",1,IF(B100="Pequeña empresa",0.5,0)))</f>
        <v/>
      </c>
      <c r="K100" s="26">
        <f>IF(A100="","",IF(B100="General",1,IF(B100="Pequeña empresa",0.5,0)))</f>
        <v/>
      </c>
      <c r="L100" s="27">
        <f>IF(A100="","",IF(B100="General",30,15))</f>
        <v/>
      </c>
    </row>
    <row r="101">
      <c r="A101" s="7" t="n"/>
      <c r="B101" s="7" t="n"/>
      <c r="C101" s="28" t="n"/>
      <c r="D101" s="28" t="n"/>
      <c r="E101" s="29" t="n"/>
      <c r="F101" s="7" t="n"/>
      <c r="G101" s="29" t="n"/>
      <c r="H101" s="7" t="n"/>
      <c r="I101" s="25">
        <f>IF(A101="","",N(E101)+IF(F101="Sí",Datos!$B$5,0)+N(G101))</f>
        <v/>
      </c>
      <c r="J101" s="26">
        <f>IF(A101="","",IF(B101="General",1,IF(B101="Pequeña empresa",0.5,0)))</f>
        <v/>
      </c>
      <c r="K101" s="26">
        <f>IF(A101="","",IF(B101="General",1,IF(B101="Pequeña empresa",0.5,0)))</f>
        <v/>
      </c>
      <c r="L101" s="27">
        <f>IF(A101="","",IF(B101="General",30,15))</f>
        <v/>
      </c>
    </row>
    <row r="102">
      <c r="A102" s="7" t="n"/>
      <c r="B102" s="7" t="n"/>
      <c r="C102" s="28" t="n"/>
      <c r="D102" s="28" t="n"/>
      <c r="E102" s="29" t="n"/>
      <c r="F102" s="7" t="n"/>
      <c r="G102" s="29" t="n"/>
      <c r="H102" s="7" t="n"/>
      <c r="I102" s="25">
        <f>IF(A102="","",N(E102)+IF(F102="Sí",Datos!$B$5,0)+N(G102))</f>
        <v/>
      </c>
      <c r="J102" s="26">
        <f>IF(A102="","",IF(B102="General",1,IF(B102="Pequeña empresa",0.5,0)))</f>
        <v/>
      </c>
      <c r="K102" s="26">
        <f>IF(A102="","",IF(B102="General",1,IF(B102="Pequeña empresa",0.5,0)))</f>
        <v/>
      </c>
      <c r="L102" s="27">
        <f>IF(A102="","",IF(B102="General",30,15))</f>
        <v/>
      </c>
    </row>
    <row r="103">
      <c r="A103" s="7" t="n"/>
      <c r="B103" s="7" t="n"/>
      <c r="C103" s="28" t="n"/>
      <c r="D103" s="28" t="n"/>
      <c r="E103" s="29" t="n"/>
      <c r="F103" s="7" t="n"/>
      <c r="G103" s="29" t="n"/>
      <c r="H103" s="7" t="n"/>
      <c r="I103" s="25">
        <f>IF(A103="","",N(E103)+IF(F103="Sí",Datos!$B$5,0)+N(G103))</f>
        <v/>
      </c>
      <c r="J103" s="26">
        <f>IF(A103="","",IF(B103="General",1,IF(B103="Pequeña empresa",0.5,0)))</f>
        <v/>
      </c>
      <c r="K103" s="26">
        <f>IF(A103="","",IF(B103="General",1,IF(B103="Pequeña empresa",0.5,0)))</f>
        <v/>
      </c>
      <c r="L103" s="27">
        <f>IF(A103="","",IF(B103="General",30,15))</f>
        <v/>
      </c>
    </row>
    <row r="104">
      <c r="A104" s="7" t="n"/>
      <c r="B104" s="7" t="n"/>
      <c r="C104" s="28" t="n"/>
      <c r="D104" s="28" t="n"/>
      <c r="E104" s="29" t="n"/>
      <c r="F104" s="7" t="n"/>
      <c r="G104" s="29" t="n"/>
      <c r="H104" s="7" t="n"/>
      <c r="I104" s="25">
        <f>IF(A104="","",N(E104)+IF(F104="Sí",Datos!$B$5,0)+N(G104))</f>
        <v/>
      </c>
      <c r="J104" s="26">
        <f>IF(A104="","",IF(B104="General",1,IF(B104="Pequeña empresa",0.5,0)))</f>
        <v/>
      </c>
      <c r="K104" s="26">
        <f>IF(A104="","",IF(B104="General",1,IF(B104="Pequeña empresa",0.5,0)))</f>
        <v/>
      </c>
      <c r="L104" s="27">
        <f>IF(A104="","",IF(B104="General",30,15))</f>
        <v/>
      </c>
    </row>
    <row r="105">
      <c r="A105" s="7" t="n"/>
      <c r="B105" s="7" t="n"/>
      <c r="C105" s="28" t="n"/>
      <c r="D105" s="28" t="n"/>
      <c r="E105" s="29" t="n"/>
      <c r="F105" s="7" t="n"/>
      <c r="G105" s="29" t="n"/>
      <c r="H105" s="7" t="n"/>
      <c r="I105" s="25">
        <f>IF(A105="","",N(E105)+IF(F105="Sí",Datos!$B$5,0)+N(G105))</f>
        <v/>
      </c>
      <c r="J105" s="26">
        <f>IF(A105="","",IF(B105="General",1,IF(B105="Pequeña empresa",0.5,0)))</f>
        <v/>
      </c>
      <c r="K105" s="26">
        <f>IF(A105="","",IF(B105="General",1,IF(B105="Pequeña empresa",0.5,0)))</f>
        <v/>
      </c>
      <c r="L105" s="27">
        <f>IF(A105="","",IF(B105="General",30,15))</f>
        <v/>
      </c>
    </row>
  </sheetData>
  <dataValidations count="3">
    <dataValidation sqref="B6:B105" showDropDown="0" showInputMessage="0" showErrorMessage="1" allowBlank="1" errorTitle="Valor no válido" error="Elige una opción de la lista." type="list">
      <formula1>"General,Pequeña empresa,Microempresa"</formula1>
    </dataValidation>
    <dataValidation sqref="F6:F105" showDropDown="0" showInputMessage="0" showErrorMessage="1" allowBlank="1" errorTitle="Valor no válido" error="Elige una opción de la lista." type="list">
      <formula1>"Sí,No"</formula1>
    </dataValidation>
    <dataValidation sqref="H6:H105" showDropDown="0" showInputMessage="0" showErrorMessage="1" allowBlank="1" errorTitle="Valor no válido" error="Elige una opción de la lista." type="list">
      <formula1>"EsSalud,EPS"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I10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7" customWidth="1" min="2" max="2"/>
    <col width="14" customWidth="1" min="3" max="3"/>
    <col width="14" customWidth="1" min="4" max="4"/>
    <col width="10" customWidth="1" min="5" max="5"/>
    <col width="17" customWidth="1" min="6" max="6"/>
    <col width="16" customWidth="1" min="7" max="7"/>
    <col width="16" customWidth="1" min="8" max="8"/>
    <col width="16" customWidth="1" min="9" max="9"/>
  </cols>
  <sheetData>
    <row r="1">
      <c r="A1" s="14" t="inlineStr">
        <is>
          <t>Gratificación</t>
        </is>
      </c>
    </row>
    <row r="2">
      <c r="A2" s="22" t="inlineStr">
        <is>
          <t>Se paga hasta el 15 de julio y el 15 de diciembre. Cuenta solo meses calendario completos del semestre.</t>
        </is>
      </c>
    </row>
    <row r="3">
      <c r="A3" s="15" t="inlineStr">
        <is>
          <t>Gratificación de</t>
        </is>
      </c>
      <c r="B3" s="30" t="inlineStr">
        <is>
          <t>Julio 2026</t>
        </is>
      </c>
      <c r="C3" s="31">
        <f>IF(B3="Julio 2026",DATE(2026,1,1),DATE(2026,7,1))</f>
        <v/>
      </c>
      <c r="D3" s="31">
        <f>IF(B3="Julio 2026",DATE(2026,6,30),DATE(2026,12,31))</f>
        <v/>
      </c>
    </row>
    <row r="4">
      <c r="C4" s="17" t="inlineStr">
        <is>
          <t>Semestre: desde / hasta</t>
        </is>
      </c>
    </row>
    <row r="6" ht="44" customHeight="1">
      <c r="A6" s="20" t="inlineStr">
        <is>
          <t>Nombre</t>
        </is>
      </c>
      <c r="B6" s="20" t="inlineStr">
        <is>
          <t>Régimen</t>
        </is>
      </c>
      <c r="C6" s="20" t="inlineStr">
        <is>
          <t>Cuenta desde</t>
        </is>
      </c>
      <c r="D6" s="20" t="inlineStr">
        <is>
          <t>Cuenta hasta</t>
        </is>
      </c>
      <c r="E6" s="20" t="inlineStr">
        <is>
          <t>Meses completos</t>
        </is>
      </c>
      <c r="F6" s="20" t="inlineStr">
        <is>
          <t>Remuneración computable S/</t>
        </is>
      </c>
      <c r="G6" s="20" t="inlineStr">
        <is>
          <t>Gratificación S/</t>
        </is>
      </c>
      <c r="H6" s="20" t="inlineStr">
        <is>
          <t>Bonificación extraordinaria S/</t>
        </is>
      </c>
      <c r="I6" s="20" t="inlineStr">
        <is>
          <t>Total a pagar S/</t>
        </is>
      </c>
    </row>
    <row r="7">
      <c r="A7" s="32">
        <f>IF(Trabajadores!A6="","",Trabajadores!A6)</f>
        <v/>
      </c>
      <c r="B7" s="9">
        <f>IF(A7="","",Trabajadores!B6)</f>
        <v/>
      </c>
      <c r="C7" s="31">
        <f>IF(A7="","",MAX(Trabajadores!C6,$C$3))</f>
        <v/>
      </c>
      <c r="D7" s="31">
        <f>IF(A7="","",MIN(IF(Trabajadores!D6="",$D$3,Trabajadores!D6),$D$3))</f>
        <v/>
      </c>
      <c r="E7" s="33">
        <f>IF(A7="","",MAX(0,(YEAR(IF(D7=EOMONTH(D7,0),D7,EOMONTH(D7,-1)))-YEAR(IF(DAY(C7)=1,C7,EOMONTH(C7,0)+1)))*12+MONTH(IF(D7=EOMONTH(D7,0),D7,EOMONTH(D7,-1)))-MONTH(IF(DAY(C7)=1,C7,EOMONTH(C7,0)+1))+1))</f>
        <v/>
      </c>
      <c r="F7" s="25">
        <f>IF(A7="","",Trabajadores!I6)</f>
        <v/>
      </c>
      <c r="G7" s="18">
        <f>IF(A7="","",F7*Trabajadores!J6*E7/6)</f>
        <v/>
      </c>
      <c r="H7" s="25">
        <f>IF(A7="","",G7*IF(Trabajadores!H6="EPS",Datos!$B$8,Datos!$B$7))</f>
        <v/>
      </c>
      <c r="I7" s="18">
        <f>IF(A7="","",G7+H7)</f>
        <v/>
      </c>
    </row>
    <row r="8">
      <c r="A8" s="32">
        <f>IF(Trabajadores!A7="","",Trabajadores!A7)</f>
        <v/>
      </c>
      <c r="B8" s="9">
        <f>IF(A8="","",Trabajadores!B7)</f>
        <v/>
      </c>
      <c r="C8" s="31">
        <f>IF(A8="","",MAX(Trabajadores!C7,$C$3))</f>
        <v/>
      </c>
      <c r="D8" s="31">
        <f>IF(A8="","",MIN(IF(Trabajadores!D7="",$D$3,Trabajadores!D7),$D$3))</f>
        <v/>
      </c>
      <c r="E8" s="33">
        <f>IF(A8="","",MAX(0,(YEAR(IF(D8=EOMONTH(D8,0),D8,EOMONTH(D8,-1)))-YEAR(IF(DAY(C8)=1,C8,EOMONTH(C8,0)+1)))*12+MONTH(IF(D8=EOMONTH(D8,0),D8,EOMONTH(D8,-1)))-MONTH(IF(DAY(C8)=1,C8,EOMONTH(C8,0)+1))+1))</f>
        <v/>
      </c>
      <c r="F8" s="25">
        <f>IF(A8="","",Trabajadores!I7)</f>
        <v/>
      </c>
      <c r="G8" s="18">
        <f>IF(A8="","",F8*Trabajadores!J7*E8/6)</f>
        <v/>
      </c>
      <c r="H8" s="25">
        <f>IF(A8="","",G8*IF(Trabajadores!H7="EPS",Datos!$B$8,Datos!$B$7))</f>
        <v/>
      </c>
      <c r="I8" s="18">
        <f>IF(A8="","",G8+H8)</f>
        <v/>
      </c>
    </row>
    <row r="9">
      <c r="A9" s="32">
        <f>IF(Trabajadores!A8="","",Trabajadores!A8)</f>
        <v/>
      </c>
      <c r="B9" s="9">
        <f>IF(A9="","",Trabajadores!B8)</f>
        <v/>
      </c>
      <c r="C9" s="31">
        <f>IF(A9="","",MAX(Trabajadores!C8,$C$3))</f>
        <v/>
      </c>
      <c r="D9" s="31">
        <f>IF(A9="","",MIN(IF(Trabajadores!D8="",$D$3,Trabajadores!D8),$D$3))</f>
        <v/>
      </c>
      <c r="E9" s="33">
        <f>IF(A9="","",MAX(0,(YEAR(IF(D9=EOMONTH(D9,0),D9,EOMONTH(D9,-1)))-YEAR(IF(DAY(C9)=1,C9,EOMONTH(C9,0)+1)))*12+MONTH(IF(D9=EOMONTH(D9,0),D9,EOMONTH(D9,-1)))-MONTH(IF(DAY(C9)=1,C9,EOMONTH(C9,0)+1))+1))</f>
        <v/>
      </c>
      <c r="F9" s="25">
        <f>IF(A9="","",Trabajadores!I8)</f>
        <v/>
      </c>
      <c r="G9" s="18">
        <f>IF(A9="","",F9*Trabajadores!J8*E9/6)</f>
        <v/>
      </c>
      <c r="H9" s="25">
        <f>IF(A9="","",G9*IF(Trabajadores!H8="EPS",Datos!$B$8,Datos!$B$7))</f>
        <v/>
      </c>
      <c r="I9" s="18">
        <f>IF(A9="","",G9+H9)</f>
        <v/>
      </c>
    </row>
    <row r="10">
      <c r="A10" s="32">
        <f>IF(Trabajadores!A9="","",Trabajadores!A9)</f>
        <v/>
      </c>
      <c r="B10" s="9">
        <f>IF(A10="","",Trabajadores!B9)</f>
        <v/>
      </c>
      <c r="C10" s="31">
        <f>IF(A10="","",MAX(Trabajadores!C9,$C$3))</f>
        <v/>
      </c>
      <c r="D10" s="31">
        <f>IF(A10="","",MIN(IF(Trabajadores!D9="",$D$3,Trabajadores!D9),$D$3))</f>
        <v/>
      </c>
      <c r="E10" s="33">
        <f>IF(A10="","",MAX(0,(YEAR(IF(D10=EOMONTH(D10,0),D10,EOMONTH(D10,-1)))-YEAR(IF(DAY(C10)=1,C10,EOMONTH(C10,0)+1)))*12+MONTH(IF(D10=EOMONTH(D10,0),D10,EOMONTH(D10,-1)))-MONTH(IF(DAY(C10)=1,C10,EOMONTH(C10,0)+1))+1))</f>
        <v/>
      </c>
      <c r="F10" s="25">
        <f>IF(A10="","",Trabajadores!I9)</f>
        <v/>
      </c>
      <c r="G10" s="18">
        <f>IF(A10="","",F10*Trabajadores!J9*E10/6)</f>
        <v/>
      </c>
      <c r="H10" s="25">
        <f>IF(A10="","",G10*IF(Trabajadores!H9="EPS",Datos!$B$8,Datos!$B$7))</f>
        <v/>
      </c>
      <c r="I10" s="18">
        <f>IF(A10="","",G10+H10)</f>
        <v/>
      </c>
    </row>
    <row r="11">
      <c r="A11" s="32">
        <f>IF(Trabajadores!A10="","",Trabajadores!A10)</f>
        <v/>
      </c>
      <c r="B11" s="9">
        <f>IF(A11="","",Trabajadores!B10)</f>
        <v/>
      </c>
      <c r="C11" s="31">
        <f>IF(A11="","",MAX(Trabajadores!C10,$C$3))</f>
        <v/>
      </c>
      <c r="D11" s="31">
        <f>IF(A11="","",MIN(IF(Trabajadores!D10="",$D$3,Trabajadores!D10),$D$3))</f>
        <v/>
      </c>
      <c r="E11" s="33">
        <f>IF(A11="","",MAX(0,(YEAR(IF(D11=EOMONTH(D11,0),D11,EOMONTH(D11,-1)))-YEAR(IF(DAY(C11)=1,C11,EOMONTH(C11,0)+1)))*12+MONTH(IF(D11=EOMONTH(D11,0),D11,EOMONTH(D11,-1)))-MONTH(IF(DAY(C11)=1,C11,EOMONTH(C11,0)+1))+1))</f>
        <v/>
      </c>
      <c r="F11" s="25">
        <f>IF(A11="","",Trabajadores!I10)</f>
        <v/>
      </c>
      <c r="G11" s="18">
        <f>IF(A11="","",F11*Trabajadores!J10*E11/6)</f>
        <v/>
      </c>
      <c r="H11" s="25">
        <f>IF(A11="","",G11*IF(Trabajadores!H10="EPS",Datos!$B$8,Datos!$B$7))</f>
        <v/>
      </c>
      <c r="I11" s="18">
        <f>IF(A11="","",G11+H11)</f>
        <v/>
      </c>
    </row>
    <row r="12">
      <c r="A12" s="32">
        <f>IF(Trabajadores!A11="","",Trabajadores!A11)</f>
        <v/>
      </c>
      <c r="B12" s="9">
        <f>IF(A12="","",Trabajadores!B11)</f>
        <v/>
      </c>
      <c r="C12" s="31">
        <f>IF(A12="","",MAX(Trabajadores!C11,$C$3))</f>
        <v/>
      </c>
      <c r="D12" s="31">
        <f>IF(A12="","",MIN(IF(Trabajadores!D11="",$D$3,Trabajadores!D11),$D$3))</f>
        <v/>
      </c>
      <c r="E12" s="33">
        <f>IF(A12="","",MAX(0,(YEAR(IF(D12=EOMONTH(D12,0),D12,EOMONTH(D12,-1)))-YEAR(IF(DAY(C12)=1,C12,EOMONTH(C12,0)+1)))*12+MONTH(IF(D12=EOMONTH(D12,0),D12,EOMONTH(D12,-1)))-MONTH(IF(DAY(C12)=1,C12,EOMONTH(C12,0)+1))+1))</f>
        <v/>
      </c>
      <c r="F12" s="25">
        <f>IF(A12="","",Trabajadores!I11)</f>
        <v/>
      </c>
      <c r="G12" s="18">
        <f>IF(A12="","",F12*Trabajadores!J11*E12/6)</f>
        <v/>
      </c>
      <c r="H12" s="25">
        <f>IF(A12="","",G12*IF(Trabajadores!H11="EPS",Datos!$B$8,Datos!$B$7))</f>
        <v/>
      </c>
      <c r="I12" s="18">
        <f>IF(A12="","",G12+H12)</f>
        <v/>
      </c>
    </row>
    <row r="13">
      <c r="A13" s="32">
        <f>IF(Trabajadores!A12="","",Trabajadores!A12)</f>
        <v/>
      </c>
      <c r="B13" s="9">
        <f>IF(A13="","",Trabajadores!B12)</f>
        <v/>
      </c>
      <c r="C13" s="31">
        <f>IF(A13="","",MAX(Trabajadores!C12,$C$3))</f>
        <v/>
      </c>
      <c r="D13" s="31">
        <f>IF(A13="","",MIN(IF(Trabajadores!D12="",$D$3,Trabajadores!D12),$D$3))</f>
        <v/>
      </c>
      <c r="E13" s="33">
        <f>IF(A13="","",MAX(0,(YEAR(IF(D13=EOMONTH(D13,0),D13,EOMONTH(D13,-1)))-YEAR(IF(DAY(C13)=1,C13,EOMONTH(C13,0)+1)))*12+MONTH(IF(D13=EOMONTH(D13,0),D13,EOMONTH(D13,-1)))-MONTH(IF(DAY(C13)=1,C13,EOMONTH(C13,0)+1))+1))</f>
        <v/>
      </c>
      <c r="F13" s="25">
        <f>IF(A13="","",Trabajadores!I12)</f>
        <v/>
      </c>
      <c r="G13" s="18">
        <f>IF(A13="","",F13*Trabajadores!J12*E13/6)</f>
        <v/>
      </c>
      <c r="H13" s="25">
        <f>IF(A13="","",G13*IF(Trabajadores!H12="EPS",Datos!$B$8,Datos!$B$7))</f>
        <v/>
      </c>
      <c r="I13" s="18">
        <f>IF(A13="","",G13+H13)</f>
        <v/>
      </c>
    </row>
    <row r="14">
      <c r="A14" s="32">
        <f>IF(Trabajadores!A13="","",Trabajadores!A13)</f>
        <v/>
      </c>
      <c r="B14" s="9">
        <f>IF(A14="","",Trabajadores!B13)</f>
        <v/>
      </c>
      <c r="C14" s="31">
        <f>IF(A14="","",MAX(Trabajadores!C13,$C$3))</f>
        <v/>
      </c>
      <c r="D14" s="31">
        <f>IF(A14="","",MIN(IF(Trabajadores!D13="",$D$3,Trabajadores!D13),$D$3))</f>
        <v/>
      </c>
      <c r="E14" s="33">
        <f>IF(A14="","",MAX(0,(YEAR(IF(D14=EOMONTH(D14,0),D14,EOMONTH(D14,-1)))-YEAR(IF(DAY(C14)=1,C14,EOMONTH(C14,0)+1)))*12+MONTH(IF(D14=EOMONTH(D14,0),D14,EOMONTH(D14,-1)))-MONTH(IF(DAY(C14)=1,C14,EOMONTH(C14,0)+1))+1))</f>
        <v/>
      </c>
      <c r="F14" s="25">
        <f>IF(A14="","",Trabajadores!I13)</f>
        <v/>
      </c>
      <c r="G14" s="18">
        <f>IF(A14="","",F14*Trabajadores!J13*E14/6)</f>
        <v/>
      </c>
      <c r="H14" s="25">
        <f>IF(A14="","",G14*IF(Trabajadores!H13="EPS",Datos!$B$8,Datos!$B$7))</f>
        <v/>
      </c>
      <c r="I14" s="18">
        <f>IF(A14="","",G14+H14)</f>
        <v/>
      </c>
    </row>
    <row r="15">
      <c r="A15" s="32">
        <f>IF(Trabajadores!A14="","",Trabajadores!A14)</f>
        <v/>
      </c>
      <c r="B15" s="9">
        <f>IF(A15="","",Trabajadores!B14)</f>
        <v/>
      </c>
      <c r="C15" s="31">
        <f>IF(A15="","",MAX(Trabajadores!C14,$C$3))</f>
        <v/>
      </c>
      <c r="D15" s="31">
        <f>IF(A15="","",MIN(IF(Trabajadores!D14="",$D$3,Trabajadores!D14),$D$3))</f>
        <v/>
      </c>
      <c r="E15" s="33">
        <f>IF(A15="","",MAX(0,(YEAR(IF(D15=EOMONTH(D15,0),D15,EOMONTH(D15,-1)))-YEAR(IF(DAY(C15)=1,C15,EOMONTH(C15,0)+1)))*12+MONTH(IF(D15=EOMONTH(D15,0),D15,EOMONTH(D15,-1)))-MONTH(IF(DAY(C15)=1,C15,EOMONTH(C15,0)+1))+1))</f>
        <v/>
      </c>
      <c r="F15" s="25">
        <f>IF(A15="","",Trabajadores!I14)</f>
        <v/>
      </c>
      <c r="G15" s="18">
        <f>IF(A15="","",F15*Trabajadores!J14*E15/6)</f>
        <v/>
      </c>
      <c r="H15" s="25">
        <f>IF(A15="","",G15*IF(Trabajadores!H14="EPS",Datos!$B$8,Datos!$B$7))</f>
        <v/>
      </c>
      <c r="I15" s="18">
        <f>IF(A15="","",G15+H15)</f>
        <v/>
      </c>
    </row>
    <row r="16">
      <c r="A16" s="32">
        <f>IF(Trabajadores!A15="","",Trabajadores!A15)</f>
        <v/>
      </c>
      <c r="B16" s="9">
        <f>IF(A16="","",Trabajadores!B15)</f>
        <v/>
      </c>
      <c r="C16" s="31">
        <f>IF(A16="","",MAX(Trabajadores!C15,$C$3))</f>
        <v/>
      </c>
      <c r="D16" s="31">
        <f>IF(A16="","",MIN(IF(Trabajadores!D15="",$D$3,Trabajadores!D15),$D$3))</f>
        <v/>
      </c>
      <c r="E16" s="33">
        <f>IF(A16="","",MAX(0,(YEAR(IF(D16=EOMONTH(D16,0),D16,EOMONTH(D16,-1)))-YEAR(IF(DAY(C16)=1,C16,EOMONTH(C16,0)+1)))*12+MONTH(IF(D16=EOMONTH(D16,0),D16,EOMONTH(D16,-1)))-MONTH(IF(DAY(C16)=1,C16,EOMONTH(C16,0)+1))+1))</f>
        <v/>
      </c>
      <c r="F16" s="25">
        <f>IF(A16="","",Trabajadores!I15)</f>
        <v/>
      </c>
      <c r="G16" s="18">
        <f>IF(A16="","",F16*Trabajadores!J15*E16/6)</f>
        <v/>
      </c>
      <c r="H16" s="25">
        <f>IF(A16="","",G16*IF(Trabajadores!H15="EPS",Datos!$B$8,Datos!$B$7))</f>
        <v/>
      </c>
      <c r="I16" s="18">
        <f>IF(A16="","",G16+H16)</f>
        <v/>
      </c>
    </row>
    <row r="17">
      <c r="A17" s="32">
        <f>IF(Trabajadores!A16="","",Trabajadores!A16)</f>
        <v/>
      </c>
      <c r="B17" s="9">
        <f>IF(A17="","",Trabajadores!B16)</f>
        <v/>
      </c>
      <c r="C17" s="31">
        <f>IF(A17="","",MAX(Trabajadores!C16,$C$3))</f>
        <v/>
      </c>
      <c r="D17" s="31">
        <f>IF(A17="","",MIN(IF(Trabajadores!D16="",$D$3,Trabajadores!D16),$D$3))</f>
        <v/>
      </c>
      <c r="E17" s="33">
        <f>IF(A17="","",MAX(0,(YEAR(IF(D17=EOMONTH(D17,0),D17,EOMONTH(D17,-1)))-YEAR(IF(DAY(C17)=1,C17,EOMONTH(C17,0)+1)))*12+MONTH(IF(D17=EOMONTH(D17,0),D17,EOMONTH(D17,-1)))-MONTH(IF(DAY(C17)=1,C17,EOMONTH(C17,0)+1))+1))</f>
        <v/>
      </c>
      <c r="F17" s="25">
        <f>IF(A17="","",Trabajadores!I16)</f>
        <v/>
      </c>
      <c r="G17" s="18">
        <f>IF(A17="","",F17*Trabajadores!J16*E17/6)</f>
        <v/>
      </c>
      <c r="H17" s="25">
        <f>IF(A17="","",G17*IF(Trabajadores!H16="EPS",Datos!$B$8,Datos!$B$7))</f>
        <v/>
      </c>
      <c r="I17" s="18">
        <f>IF(A17="","",G17+H17)</f>
        <v/>
      </c>
    </row>
    <row r="18">
      <c r="A18" s="32">
        <f>IF(Trabajadores!A17="","",Trabajadores!A17)</f>
        <v/>
      </c>
      <c r="B18" s="9">
        <f>IF(A18="","",Trabajadores!B17)</f>
        <v/>
      </c>
      <c r="C18" s="31">
        <f>IF(A18="","",MAX(Trabajadores!C17,$C$3))</f>
        <v/>
      </c>
      <c r="D18" s="31">
        <f>IF(A18="","",MIN(IF(Trabajadores!D17="",$D$3,Trabajadores!D17),$D$3))</f>
        <v/>
      </c>
      <c r="E18" s="33">
        <f>IF(A18="","",MAX(0,(YEAR(IF(D18=EOMONTH(D18,0),D18,EOMONTH(D18,-1)))-YEAR(IF(DAY(C18)=1,C18,EOMONTH(C18,0)+1)))*12+MONTH(IF(D18=EOMONTH(D18,0),D18,EOMONTH(D18,-1)))-MONTH(IF(DAY(C18)=1,C18,EOMONTH(C18,0)+1))+1))</f>
        <v/>
      </c>
      <c r="F18" s="25">
        <f>IF(A18="","",Trabajadores!I17)</f>
        <v/>
      </c>
      <c r="G18" s="18">
        <f>IF(A18="","",F18*Trabajadores!J17*E18/6)</f>
        <v/>
      </c>
      <c r="H18" s="25">
        <f>IF(A18="","",G18*IF(Trabajadores!H17="EPS",Datos!$B$8,Datos!$B$7))</f>
        <v/>
      </c>
      <c r="I18" s="18">
        <f>IF(A18="","",G18+H18)</f>
        <v/>
      </c>
    </row>
    <row r="19">
      <c r="A19" s="32">
        <f>IF(Trabajadores!A18="","",Trabajadores!A18)</f>
        <v/>
      </c>
      <c r="B19" s="9">
        <f>IF(A19="","",Trabajadores!B18)</f>
        <v/>
      </c>
      <c r="C19" s="31">
        <f>IF(A19="","",MAX(Trabajadores!C18,$C$3))</f>
        <v/>
      </c>
      <c r="D19" s="31">
        <f>IF(A19="","",MIN(IF(Trabajadores!D18="",$D$3,Trabajadores!D18),$D$3))</f>
        <v/>
      </c>
      <c r="E19" s="33">
        <f>IF(A19="","",MAX(0,(YEAR(IF(D19=EOMONTH(D19,0),D19,EOMONTH(D19,-1)))-YEAR(IF(DAY(C19)=1,C19,EOMONTH(C19,0)+1)))*12+MONTH(IF(D19=EOMONTH(D19,0),D19,EOMONTH(D19,-1)))-MONTH(IF(DAY(C19)=1,C19,EOMONTH(C19,0)+1))+1))</f>
        <v/>
      </c>
      <c r="F19" s="25">
        <f>IF(A19="","",Trabajadores!I18)</f>
        <v/>
      </c>
      <c r="G19" s="18">
        <f>IF(A19="","",F19*Trabajadores!J18*E19/6)</f>
        <v/>
      </c>
      <c r="H19" s="25">
        <f>IF(A19="","",G19*IF(Trabajadores!H18="EPS",Datos!$B$8,Datos!$B$7))</f>
        <v/>
      </c>
      <c r="I19" s="18">
        <f>IF(A19="","",G19+H19)</f>
        <v/>
      </c>
    </row>
    <row r="20">
      <c r="A20" s="32">
        <f>IF(Trabajadores!A19="","",Trabajadores!A19)</f>
        <v/>
      </c>
      <c r="B20" s="9">
        <f>IF(A20="","",Trabajadores!B19)</f>
        <v/>
      </c>
      <c r="C20" s="31">
        <f>IF(A20="","",MAX(Trabajadores!C19,$C$3))</f>
        <v/>
      </c>
      <c r="D20" s="31">
        <f>IF(A20="","",MIN(IF(Trabajadores!D19="",$D$3,Trabajadores!D19),$D$3))</f>
        <v/>
      </c>
      <c r="E20" s="33">
        <f>IF(A20="","",MAX(0,(YEAR(IF(D20=EOMONTH(D20,0),D20,EOMONTH(D20,-1)))-YEAR(IF(DAY(C20)=1,C20,EOMONTH(C20,0)+1)))*12+MONTH(IF(D20=EOMONTH(D20,0),D20,EOMONTH(D20,-1)))-MONTH(IF(DAY(C20)=1,C20,EOMONTH(C20,0)+1))+1))</f>
        <v/>
      </c>
      <c r="F20" s="25">
        <f>IF(A20="","",Trabajadores!I19)</f>
        <v/>
      </c>
      <c r="G20" s="18">
        <f>IF(A20="","",F20*Trabajadores!J19*E20/6)</f>
        <v/>
      </c>
      <c r="H20" s="25">
        <f>IF(A20="","",G20*IF(Trabajadores!H19="EPS",Datos!$B$8,Datos!$B$7))</f>
        <v/>
      </c>
      <c r="I20" s="18">
        <f>IF(A20="","",G20+H20)</f>
        <v/>
      </c>
    </row>
    <row r="21">
      <c r="A21" s="32">
        <f>IF(Trabajadores!A20="","",Trabajadores!A20)</f>
        <v/>
      </c>
      <c r="B21" s="9">
        <f>IF(A21="","",Trabajadores!B20)</f>
        <v/>
      </c>
      <c r="C21" s="31">
        <f>IF(A21="","",MAX(Trabajadores!C20,$C$3))</f>
        <v/>
      </c>
      <c r="D21" s="31">
        <f>IF(A21="","",MIN(IF(Trabajadores!D20="",$D$3,Trabajadores!D20),$D$3))</f>
        <v/>
      </c>
      <c r="E21" s="33">
        <f>IF(A21="","",MAX(0,(YEAR(IF(D21=EOMONTH(D21,0),D21,EOMONTH(D21,-1)))-YEAR(IF(DAY(C21)=1,C21,EOMONTH(C21,0)+1)))*12+MONTH(IF(D21=EOMONTH(D21,0),D21,EOMONTH(D21,-1)))-MONTH(IF(DAY(C21)=1,C21,EOMONTH(C21,0)+1))+1))</f>
        <v/>
      </c>
      <c r="F21" s="25">
        <f>IF(A21="","",Trabajadores!I20)</f>
        <v/>
      </c>
      <c r="G21" s="18">
        <f>IF(A21="","",F21*Trabajadores!J20*E21/6)</f>
        <v/>
      </c>
      <c r="H21" s="25">
        <f>IF(A21="","",G21*IF(Trabajadores!H20="EPS",Datos!$B$8,Datos!$B$7))</f>
        <v/>
      </c>
      <c r="I21" s="18">
        <f>IF(A21="","",G21+H21)</f>
        <v/>
      </c>
    </row>
    <row r="22">
      <c r="A22" s="32">
        <f>IF(Trabajadores!A21="","",Trabajadores!A21)</f>
        <v/>
      </c>
      <c r="B22" s="9">
        <f>IF(A22="","",Trabajadores!B21)</f>
        <v/>
      </c>
      <c r="C22" s="31">
        <f>IF(A22="","",MAX(Trabajadores!C21,$C$3))</f>
        <v/>
      </c>
      <c r="D22" s="31">
        <f>IF(A22="","",MIN(IF(Trabajadores!D21="",$D$3,Trabajadores!D21),$D$3))</f>
        <v/>
      </c>
      <c r="E22" s="33">
        <f>IF(A22="","",MAX(0,(YEAR(IF(D22=EOMONTH(D22,0),D22,EOMONTH(D22,-1)))-YEAR(IF(DAY(C22)=1,C22,EOMONTH(C22,0)+1)))*12+MONTH(IF(D22=EOMONTH(D22,0),D22,EOMONTH(D22,-1)))-MONTH(IF(DAY(C22)=1,C22,EOMONTH(C22,0)+1))+1))</f>
        <v/>
      </c>
      <c r="F22" s="25">
        <f>IF(A22="","",Trabajadores!I21)</f>
        <v/>
      </c>
      <c r="G22" s="18">
        <f>IF(A22="","",F22*Trabajadores!J21*E22/6)</f>
        <v/>
      </c>
      <c r="H22" s="25">
        <f>IF(A22="","",G22*IF(Trabajadores!H21="EPS",Datos!$B$8,Datos!$B$7))</f>
        <v/>
      </c>
      <c r="I22" s="18">
        <f>IF(A22="","",G22+H22)</f>
        <v/>
      </c>
    </row>
    <row r="23">
      <c r="A23" s="32">
        <f>IF(Trabajadores!A22="","",Trabajadores!A22)</f>
        <v/>
      </c>
      <c r="B23" s="9">
        <f>IF(A23="","",Trabajadores!B22)</f>
        <v/>
      </c>
      <c r="C23" s="31">
        <f>IF(A23="","",MAX(Trabajadores!C22,$C$3))</f>
        <v/>
      </c>
      <c r="D23" s="31">
        <f>IF(A23="","",MIN(IF(Trabajadores!D22="",$D$3,Trabajadores!D22),$D$3))</f>
        <v/>
      </c>
      <c r="E23" s="33">
        <f>IF(A23="","",MAX(0,(YEAR(IF(D23=EOMONTH(D23,0),D23,EOMONTH(D23,-1)))-YEAR(IF(DAY(C23)=1,C23,EOMONTH(C23,0)+1)))*12+MONTH(IF(D23=EOMONTH(D23,0),D23,EOMONTH(D23,-1)))-MONTH(IF(DAY(C23)=1,C23,EOMONTH(C23,0)+1))+1))</f>
        <v/>
      </c>
      <c r="F23" s="25">
        <f>IF(A23="","",Trabajadores!I22)</f>
        <v/>
      </c>
      <c r="G23" s="18">
        <f>IF(A23="","",F23*Trabajadores!J22*E23/6)</f>
        <v/>
      </c>
      <c r="H23" s="25">
        <f>IF(A23="","",G23*IF(Trabajadores!H22="EPS",Datos!$B$8,Datos!$B$7))</f>
        <v/>
      </c>
      <c r="I23" s="18">
        <f>IF(A23="","",G23+H23)</f>
        <v/>
      </c>
    </row>
    <row r="24">
      <c r="A24" s="32">
        <f>IF(Trabajadores!A23="","",Trabajadores!A23)</f>
        <v/>
      </c>
      <c r="B24" s="9">
        <f>IF(A24="","",Trabajadores!B23)</f>
        <v/>
      </c>
      <c r="C24" s="31">
        <f>IF(A24="","",MAX(Trabajadores!C23,$C$3))</f>
        <v/>
      </c>
      <c r="D24" s="31">
        <f>IF(A24="","",MIN(IF(Trabajadores!D23="",$D$3,Trabajadores!D23),$D$3))</f>
        <v/>
      </c>
      <c r="E24" s="33">
        <f>IF(A24="","",MAX(0,(YEAR(IF(D24=EOMONTH(D24,0),D24,EOMONTH(D24,-1)))-YEAR(IF(DAY(C24)=1,C24,EOMONTH(C24,0)+1)))*12+MONTH(IF(D24=EOMONTH(D24,0),D24,EOMONTH(D24,-1)))-MONTH(IF(DAY(C24)=1,C24,EOMONTH(C24,0)+1))+1))</f>
        <v/>
      </c>
      <c r="F24" s="25">
        <f>IF(A24="","",Trabajadores!I23)</f>
        <v/>
      </c>
      <c r="G24" s="18">
        <f>IF(A24="","",F24*Trabajadores!J23*E24/6)</f>
        <v/>
      </c>
      <c r="H24" s="25">
        <f>IF(A24="","",G24*IF(Trabajadores!H23="EPS",Datos!$B$8,Datos!$B$7))</f>
        <v/>
      </c>
      <c r="I24" s="18">
        <f>IF(A24="","",G24+H24)</f>
        <v/>
      </c>
    </row>
    <row r="25">
      <c r="A25" s="32">
        <f>IF(Trabajadores!A24="","",Trabajadores!A24)</f>
        <v/>
      </c>
      <c r="B25" s="9">
        <f>IF(A25="","",Trabajadores!B24)</f>
        <v/>
      </c>
      <c r="C25" s="31">
        <f>IF(A25="","",MAX(Trabajadores!C24,$C$3))</f>
        <v/>
      </c>
      <c r="D25" s="31">
        <f>IF(A25="","",MIN(IF(Trabajadores!D24="",$D$3,Trabajadores!D24),$D$3))</f>
        <v/>
      </c>
      <c r="E25" s="33">
        <f>IF(A25="","",MAX(0,(YEAR(IF(D25=EOMONTH(D25,0),D25,EOMONTH(D25,-1)))-YEAR(IF(DAY(C25)=1,C25,EOMONTH(C25,0)+1)))*12+MONTH(IF(D25=EOMONTH(D25,0),D25,EOMONTH(D25,-1)))-MONTH(IF(DAY(C25)=1,C25,EOMONTH(C25,0)+1))+1))</f>
        <v/>
      </c>
      <c r="F25" s="25">
        <f>IF(A25="","",Trabajadores!I24)</f>
        <v/>
      </c>
      <c r="G25" s="18">
        <f>IF(A25="","",F25*Trabajadores!J24*E25/6)</f>
        <v/>
      </c>
      <c r="H25" s="25">
        <f>IF(A25="","",G25*IF(Trabajadores!H24="EPS",Datos!$B$8,Datos!$B$7))</f>
        <v/>
      </c>
      <c r="I25" s="18">
        <f>IF(A25="","",G25+H25)</f>
        <v/>
      </c>
    </row>
    <row r="26">
      <c r="A26" s="32">
        <f>IF(Trabajadores!A25="","",Trabajadores!A25)</f>
        <v/>
      </c>
      <c r="B26" s="9">
        <f>IF(A26="","",Trabajadores!B25)</f>
        <v/>
      </c>
      <c r="C26" s="31">
        <f>IF(A26="","",MAX(Trabajadores!C25,$C$3))</f>
        <v/>
      </c>
      <c r="D26" s="31">
        <f>IF(A26="","",MIN(IF(Trabajadores!D25="",$D$3,Trabajadores!D25),$D$3))</f>
        <v/>
      </c>
      <c r="E26" s="33">
        <f>IF(A26="","",MAX(0,(YEAR(IF(D26=EOMONTH(D26,0),D26,EOMONTH(D26,-1)))-YEAR(IF(DAY(C26)=1,C26,EOMONTH(C26,0)+1)))*12+MONTH(IF(D26=EOMONTH(D26,0),D26,EOMONTH(D26,-1)))-MONTH(IF(DAY(C26)=1,C26,EOMONTH(C26,0)+1))+1))</f>
        <v/>
      </c>
      <c r="F26" s="25">
        <f>IF(A26="","",Trabajadores!I25)</f>
        <v/>
      </c>
      <c r="G26" s="18">
        <f>IF(A26="","",F26*Trabajadores!J25*E26/6)</f>
        <v/>
      </c>
      <c r="H26" s="25">
        <f>IF(A26="","",G26*IF(Trabajadores!H25="EPS",Datos!$B$8,Datos!$B$7))</f>
        <v/>
      </c>
      <c r="I26" s="18">
        <f>IF(A26="","",G26+H26)</f>
        <v/>
      </c>
    </row>
    <row r="27">
      <c r="A27" s="32">
        <f>IF(Trabajadores!A26="","",Trabajadores!A26)</f>
        <v/>
      </c>
      <c r="B27" s="9">
        <f>IF(A27="","",Trabajadores!B26)</f>
        <v/>
      </c>
      <c r="C27" s="31">
        <f>IF(A27="","",MAX(Trabajadores!C26,$C$3))</f>
        <v/>
      </c>
      <c r="D27" s="31">
        <f>IF(A27="","",MIN(IF(Trabajadores!D26="",$D$3,Trabajadores!D26),$D$3))</f>
        <v/>
      </c>
      <c r="E27" s="33">
        <f>IF(A27="","",MAX(0,(YEAR(IF(D27=EOMONTH(D27,0),D27,EOMONTH(D27,-1)))-YEAR(IF(DAY(C27)=1,C27,EOMONTH(C27,0)+1)))*12+MONTH(IF(D27=EOMONTH(D27,0),D27,EOMONTH(D27,-1)))-MONTH(IF(DAY(C27)=1,C27,EOMONTH(C27,0)+1))+1))</f>
        <v/>
      </c>
      <c r="F27" s="25">
        <f>IF(A27="","",Trabajadores!I26)</f>
        <v/>
      </c>
      <c r="G27" s="18">
        <f>IF(A27="","",F27*Trabajadores!J26*E27/6)</f>
        <v/>
      </c>
      <c r="H27" s="25">
        <f>IF(A27="","",G27*IF(Trabajadores!H26="EPS",Datos!$B$8,Datos!$B$7))</f>
        <v/>
      </c>
      <c r="I27" s="18">
        <f>IF(A27="","",G27+H27)</f>
        <v/>
      </c>
    </row>
    <row r="28">
      <c r="A28" s="32">
        <f>IF(Trabajadores!A27="","",Trabajadores!A27)</f>
        <v/>
      </c>
      <c r="B28" s="9">
        <f>IF(A28="","",Trabajadores!B27)</f>
        <v/>
      </c>
      <c r="C28" s="31">
        <f>IF(A28="","",MAX(Trabajadores!C27,$C$3))</f>
        <v/>
      </c>
      <c r="D28" s="31">
        <f>IF(A28="","",MIN(IF(Trabajadores!D27="",$D$3,Trabajadores!D27),$D$3))</f>
        <v/>
      </c>
      <c r="E28" s="33">
        <f>IF(A28="","",MAX(0,(YEAR(IF(D28=EOMONTH(D28,0),D28,EOMONTH(D28,-1)))-YEAR(IF(DAY(C28)=1,C28,EOMONTH(C28,0)+1)))*12+MONTH(IF(D28=EOMONTH(D28,0),D28,EOMONTH(D28,-1)))-MONTH(IF(DAY(C28)=1,C28,EOMONTH(C28,0)+1))+1))</f>
        <v/>
      </c>
      <c r="F28" s="25">
        <f>IF(A28="","",Trabajadores!I27)</f>
        <v/>
      </c>
      <c r="G28" s="18">
        <f>IF(A28="","",F28*Trabajadores!J27*E28/6)</f>
        <v/>
      </c>
      <c r="H28" s="25">
        <f>IF(A28="","",G28*IF(Trabajadores!H27="EPS",Datos!$B$8,Datos!$B$7))</f>
        <v/>
      </c>
      <c r="I28" s="18">
        <f>IF(A28="","",G28+H28)</f>
        <v/>
      </c>
    </row>
    <row r="29">
      <c r="A29" s="32">
        <f>IF(Trabajadores!A28="","",Trabajadores!A28)</f>
        <v/>
      </c>
      <c r="B29" s="9">
        <f>IF(A29="","",Trabajadores!B28)</f>
        <v/>
      </c>
      <c r="C29" s="31">
        <f>IF(A29="","",MAX(Trabajadores!C28,$C$3))</f>
        <v/>
      </c>
      <c r="D29" s="31">
        <f>IF(A29="","",MIN(IF(Trabajadores!D28="",$D$3,Trabajadores!D28),$D$3))</f>
        <v/>
      </c>
      <c r="E29" s="33">
        <f>IF(A29="","",MAX(0,(YEAR(IF(D29=EOMONTH(D29,0),D29,EOMONTH(D29,-1)))-YEAR(IF(DAY(C29)=1,C29,EOMONTH(C29,0)+1)))*12+MONTH(IF(D29=EOMONTH(D29,0),D29,EOMONTH(D29,-1)))-MONTH(IF(DAY(C29)=1,C29,EOMONTH(C29,0)+1))+1))</f>
        <v/>
      </c>
      <c r="F29" s="25">
        <f>IF(A29="","",Trabajadores!I28)</f>
        <v/>
      </c>
      <c r="G29" s="18">
        <f>IF(A29="","",F29*Trabajadores!J28*E29/6)</f>
        <v/>
      </c>
      <c r="H29" s="25">
        <f>IF(A29="","",G29*IF(Trabajadores!H28="EPS",Datos!$B$8,Datos!$B$7))</f>
        <v/>
      </c>
      <c r="I29" s="18">
        <f>IF(A29="","",G29+H29)</f>
        <v/>
      </c>
    </row>
    <row r="30">
      <c r="A30" s="32">
        <f>IF(Trabajadores!A29="","",Trabajadores!A29)</f>
        <v/>
      </c>
      <c r="B30" s="9">
        <f>IF(A30="","",Trabajadores!B29)</f>
        <v/>
      </c>
      <c r="C30" s="31">
        <f>IF(A30="","",MAX(Trabajadores!C29,$C$3))</f>
        <v/>
      </c>
      <c r="D30" s="31">
        <f>IF(A30="","",MIN(IF(Trabajadores!D29="",$D$3,Trabajadores!D29),$D$3))</f>
        <v/>
      </c>
      <c r="E30" s="33">
        <f>IF(A30="","",MAX(0,(YEAR(IF(D30=EOMONTH(D30,0),D30,EOMONTH(D30,-1)))-YEAR(IF(DAY(C30)=1,C30,EOMONTH(C30,0)+1)))*12+MONTH(IF(D30=EOMONTH(D30,0),D30,EOMONTH(D30,-1)))-MONTH(IF(DAY(C30)=1,C30,EOMONTH(C30,0)+1))+1))</f>
        <v/>
      </c>
      <c r="F30" s="25">
        <f>IF(A30="","",Trabajadores!I29)</f>
        <v/>
      </c>
      <c r="G30" s="18">
        <f>IF(A30="","",F30*Trabajadores!J29*E30/6)</f>
        <v/>
      </c>
      <c r="H30" s="25">
        <f>IF(A30="","",G30*IF(Trabajadores!H29="EPS",Datos!$B$8,Datos!$B$7))</f>
        <v/>
      </c>
      <c r="I30" s="18">
        <f>IF(A30="","",G30+H30)</f>
        <v/>
      </c>
    </row>
    <row r="31">
      <c r="A31" s="32">
        <f>IF(Trabajadores!A30="","",Trabajadores!A30)</f>
        <v/>
      </c>
      <c r="B31" s="9">
        <f>IF(A31="","",Trabajadores!B30)</f>
        <v/>
      </c>
      <c r="C31" s="31">
        <f>IF(A31="","",MAX(Trabajadores!C30,$C$3))</f>
        <v/>
      </c>
      <c r="D31" s="31">
        <f>IF(A31="","",MIN(IF(Trabajadores!D30="",$D$3,Trabajadores!D30),$D$3))</f>
        <v/>
      </c>
      <c r="E31" s="33">
        <f>IF(A31="","",MAX(0,(YEAR(IF(D31=EOMONTH(D31,0),D31,EOMONTH(D31,-1)))-YEAR(IF(DAY(C31)=1,C31,EOMONTH(C31,0)+1)))*12+MONTH(IF(D31=EOMONTH(D31,0),D31,EOMONTH(D31,-1)))-MONTH(IF(DAY(C31)=1,C31,EOMONTH(C31,0)+1))+1))</f>
        <v/>
      </c>
      <c r="F31" s="25">
        <f>IF(A31="","",Trabajadores!I30)</f>
        <v/>
      </c>
      <c r="G31" s="18">
        <f>IF(A31="","",F31*Trabajadores!J30*E31/6)</f>
        <v/>
      </c>
      <c r="H31" s="25">
        <f>IF(A31="","",G31*IF(Trabajadores!H30="EPS",Datos!$B$8,Datos!$B$7))</f>
        <v/>
      </c>
      <c r="I31" s="18">
        <f>IF(A31="","",G31+H31)</f>
        <v/>
      </c>
    </row>
    <row r="32">
      <c r="A32" s="32">
        <f>IF(Trabajadores!A31="","",Trabajadores!A31)</f>
        <v/>
      </c>
      <c r="B32" s="9">
        <f>IF(A32="","",Trabajadores!B31)</f>
        <v/>
      </c>
      <c r="C32" s="31">
        <f>IF(A32="","",MAX(Trabajadores!C31,$C$3))</f>
        <v/>
      </c>
      <c r="D32" s="31">
        <f>IF(A32="","",MIN(IF(Trabajadores!D31="",$D$3,Trabajadores!D31),$D$3))</f>
        <v/>
      </c>
      <c r="E32" s="33">
        <f>IF(A32="","",MAX(0,(YEAR(IF(D32=EOMONTH(D32,0),D32,EOMONTH(D32,-1)))-YEAR(IF(DAY(C32)=1,C32,EOMONTH(C32,0)+1)))*12+MONTH(IF(D32=EOMONTH(D32,0),D32,EOMONTH(D32,-1)))-MONTH(IF(DAY(C32)=1,C32,EOMONTH(C32,0)+1))+1))</f>
        <v/>
      </c>
      <c r="F32" s="25">
        <f>IF(A32="","",Trabajadores!I31)</f>
        <v/>
      </c>
      <c r="G32" s="18">
        <f>IF(A32="","",F32*Trabajadores!J31*E32/6)</f>
        <v/>
      </c>
      <c r="H32" s="25">
        <f>IF(A32="","",G32*IF(Trabajadores!H31="EPS",Datos!$B$8,Datos!$B$7))</f>
        <v/>
      </c>
      <c r="I32" s="18">
        <f>IF(A32="","",G32+H32)</f>
        <v/>
      </c>
    </row>
    <row r="33">
      <c r="A33" s="32">
        <f>IF(Trabajadores!A32="","",Trabajadores!A32)</f>
        <v/>
      </c>
      <c r="B33" s="9">
        <f>IF(A33="","",Trabajadores!B32)</f>
        <v/>
      </c>
      <c r="C33" s="31">
        <f>IF(A33="","",MAX(Trabajadores!C32,$C$3))</f>
        <v/>
      </c>
      <c r="D33" s="31">
        <f>IF(A33="","",MIN(IF(Trabajadores!D32="",$D$3,Trabajadores!D32),$D$3))</f>
        <v/>
      </c>
      <c r="E33" s="33">
        <f>IF(A33="","",MAX(0,(YEAR(IF(D33=EOMONTH(D33,0),D33,EOMONTH(D33,-1)))-YEAR(IF(DAY(C33)=1,C33,EOMONTH(C33,0)+1)))*12+MONTH(IF(D33=EOMONTH(D33,0),D33,EOMONTH(D33,-1)))-MONTH(IF(DAY(C33)=1,C33,EOMONTH(C33,0)+1))+1))</f>
        <v/>
      </c>
      <c r="F33" s="25">
        <f>IF(A33="","",Trabajadores!I32)</f>
        <v/>
      </c>
      <c r="G33" s="18">
        <f>IF(A33="","",F33*Trabajadores!J32*E33/6)</f>
        <v/>
      </c>
      <c r="H33" s="25">
        <f>IF(A33="","",G33*IF(Trabajadores!H32="EPS",Datos!$B$8,Datos!$B$7))</f>
        <v/>
      </c>
      <c r="I33" s="18">
        <f>IF(A33="","",G33+H33)</f>
        <v/>
      </c>
    </row>
    <row r="34">
      <c r="A34" s="32">
        <f>IF(Trabajadores!A33="","",Trabajadores!A33)</f>
        <v/>
      </c>
      <c r="B34" s="9">
        <f>IF(A34="","",Trabajadores!B33)</f>
        <v/>
      </c>
      <c r="C34" s="31">
        <f>IF(A34="","",MAX(Trabajadores!C33,$C$3))</f>
        <v/>
      </c>
      <c r="D34" s="31">
        <f>IF(A34="","",MIN(IF(Trabajadores!D33="",$D$3,Trabajadores!D33),$D$3))</f>
        <v/>
      </c>
      <c r="E34" s="33">
        <f>IF(A34="","",MAX(0,(YEAR(IF(D34=EOMONTH(D34,0),D34,EOMONTH(D34,-1)))-YEAR(IF(DAY(C34)=1,C34,EOMONTH(C34,0)+1)))*12+MONTH(IF(D34=EOMONTH(D34,0),D34,EOMONTH(D34,-1)))-MONTH(IF(DAY(C34)=1,C34,EOMONTH(C34,0)+1))+1))</f>
        <v/>
      </c>
      <c r="F34" s="25">
        <f>IF(A34="","",Trabajadores!I33)</f>
        <v/>
      </c>
      <c r="G34" s="18">
        <f>IF(A34="","",F34*Trabajadores!J33*E34/6)</f>
        <v/>
      </c>
      <c r="H34" s="25">
        <f>IF(A34="","",G34*IF(Trabajadores!H33="EPS",Datos!$B$8,Datos!$B$7))</f>
        <v/>
      </c>
      <c r="I34" s="18">
        <f>IF(A34="","",G34+H34)</f>
        <v/>
      </c>
    </row>
    <row r="35">
      <c r="A35" s="32">
        <f>IF(Trabajadores!A34="","",Trabajadores!A34)</f>
        <v/>
      </c>
      <c r="B35" s="9">
        <f>IF(A35="","",Trabajadores!B34)</f>
        <v/>
      </c>
      <c r="C35" s="31">
        <f>IF(A35="","",MAX(Trabajadores!C34,$C$3))</f>
        <v/>
      </c>
      <c r="D35" s="31">
        <f>IF(A35="","",MIN(IF(Trabajadores!D34="",$D$3,Trabajadores!D34),$D$3))</f>
        <v/>
      </c>
      <c r="E35" s="33">
        <f>IF(A35="","",MAX(0,(YEAR(IF(D35=EOMONTH(D35,0),D35,EOMONTH(D35,-1)))-YEAR(IF(DAY(C35)=1,C35,EOMONTH(C35,0)+1)))*12+MONTH(IF(D35=EOMONTH(D35,0),D35,EOMONTH(D35,-1)))-MONTH(IF(DAY(C35)=1,C35,EOMONTH(C35,0)+1))+1))</f>
        <v/>
      </c>
      <c r="F35" s="25">
        <f>IF(A35="","",Trabajadores!I34)</f>
        <v/>
      </c>
      <c r="G35" s="18">
        <f>IF(A35="","",F35*Trabajadores!J34*E35/6)</f>
        <v/>
      </c>
      <c r="H35" s="25">
        <f>IF(A35="","",G35*IF(Trabajadores!H34="EPS",Datos!$B$8,Datos!$B$7))</f>
        <v/>
      </c>
      <c r="I35" s="18">
        <f>IF(A35="","",G35+H35)</f>
        <v/>
      </c>
    </row>
    <row r="36">
      <c r="A36" s="32">
        <f>IF(Trabajadores!A35="","",Trabajadores!A35)</f>
        <v/>
      </c>
      <c r="B36" s="9">
        <f>IF(A36="","",Trabajadores!B35)</f>
        <v/>
      </c>
      <c r="C36" s="31">
        <f>IF(A36="","",MAX(Trabajadores!C35,$C$3))</f>
        <v/>
      </c>
      <c r="D36" s="31">
        <f>IF(A36="","",MIN(IF(Trabajadores!D35="",$D$3,Trabajadores!D35),$D$3))</f>
        <v/>
      </c>
      <c r="E36" s="33">
        <f>IF(A36="","",MAX(0,(YEAR(IF(D36=EOMONTH(D36,0),D36,EOMONTH(D36,-1)))-YEAR(IF(DAY(C36)=1,C36,EOMONTH(C36,0)+1)))*12+MONTH(IF(D36=EOMONTH(D36,0),D36,EOMONTH(D36,-1)))-MONTH(IF(DAY(C36)=1,C36,EOMONTH(C36,0)+1))+1))</f>
        <v/>
      </c>
      <c r="F36" s="25">
        <f>IF(A36="","",Trabajadores!I35)</f>
        <v/>
      </c>
      <c r="G36" s="18">
        <f>IF(A36="","",F36*Trabajadores!J35*E36/6)</f>
        <v/>
      </c>
      <c r="H36" s="25">
        <f>IF(A36="","",G36*IF(Trabajadores!H35="EPS",Datos!$B$8,Datos!$B$7))</f>
        <v/>
      </c>
      <c r="I36" s="18">
        <f>IF(A36="","",G36+H36)</f>
        <v/>
      </c>
    </row>
    <row r="37">
      <c r="A37" s="32">
        <f>IF(Trabajadores!A36="","",Trabajadores!A36)</f>
        <v/>
      </c>
      <c r="B37" s="9">
        <f>IF(A37="","",Trabajadores!B36)</f>
        <v/>
      </c>
      <c r="C37" s="31">
        <f>IF(A37="","",MAX(Trabajadores!C36,$C$3))</f>
        <v/>
      </c>
      <c r="D37" s="31">
        <f>IF(A37="","",MIN(IF(Trabajadores!D36="",$D$3,Trabajadores!D36),$D$3))</f>
        <v/>
      </c>
      <c r="E37" s="33">
        <f>IF(A37="","",MAX(0,(YEAR(IF(D37=EOMONTH(D37,0),D37,EOMONTH(D37,-1)))-YEAR(IF(DAY(C37)=1,C37,EOMONTH(C37,0)+1)))*12+MONTH(IF(D37=EOMONTH(D37,0),D37,EOMONTH(D37,-1)))-MONTH(IF(DAY(C37)=1,C37,EOMONTH(C37,0)+1))+1))</f>
        <v/>
      </c>
      <c r="F37" s="25">
        <f>IF(A37="","",Trabajadores!I36)</f>
        <v/>
      </c>
      <c r="G37" s="18">
        <f>IF(A37="","",F37*Trabajadores!J36*E37/6)</f>
        <v/>
      </c>
      <c r="H37" s="25">
        <f>IF(A37="","",G37*IF(Trabajadores!H36="EPS",Datos!$B$8,Datos!$B$7))</f>
        <v/>
      </c>
      <c r="I37" s="18">
        <f>IF(A37="","",G37+H37)</f>
        <v/>
      </c>
    </row>
    <row r="38">
      <c r="A38" s="32">
        <f>IF(Trabajadores!A37="","",Trabajadores!A37)</f>
        <v/>
      </c>
      <c r="B38" s="9">
        <f>IF(A38="","",Trabajadores!B37)</f>
        <v/>
      </c>
      <c r="C38" s="31">
        <f>IF(A38="","",MAX(Trabajadores!C37,$C$3))</f>
        <v/>
      </c>
      <c r="D38" s="31">
        <f>IF(A38="","",MIN(IF(Trabajadores!D37="",$D$3,Trabajadores!D37),$D$3))</f>
        <v/>
      </c>
      <c r="E38" s="33">
        <f>IF(A38="","",MAX(0,(YEAR(IF(D38=EOMONTH(D38,0),D38,EOMONTH(D38,-1)))-YEAR(IF(DAY(C38)=1,C38,EOMONTH(C38,0)+1)))*12+MONTH(IF(D38=EOMONTH(D38,0),D38,EOMONTH(D38,-1)))-MONTH(IF(DAY(C38)=1,C38,EOMONTH(C38,0)+1))+1))</f>
        <v/>
      </c>
      <c r="F38" s="25">
        <f>IF(A38="","",Trabajadores!I37)</f>
        <v/>
      </c>
      <c r="G38" s="18">
        <f>IF(A38="","",F38*Trabajadores!J37*E38/6)</f>
        <v/>
      </c>
      <c r="H38" s="25">
        <f>IF(A38="","",G38*IF(Trabajadores!H37="EPS",Datos!$B$8,Datos!$B$7))</f>
        <v/>
      </c>
      <c r="I38" s="18">
        <f>IF(A38="","",G38+H38)</f>
        <v/>
      </c>
    </row>
    <row r="39">
      <c r="A39" s="32">
        <f>IF(Trabajadores!A38="","",Trabajadores!A38)</f>
        <v/>
      </c>
      <c r="B39" s="9">
        <f>IF(A39="","",Trabajadores!B38)</f>
        <v/>
      </c>
      <c r="C39" s="31">
        <f>IF(A39="","",MAX(Trabajadores!C38,$C$3))</f>
        <v/>
      </c>
      <c r="D39" s="31">
        <f>IF(A39="","",MIN(IF(Trabajadores!D38="",$D$3,Trabajadores!D38),$D$3))</f>
        <v/>
      </c>
      <c r="E39" s="33">
        <f>IF(A39="","",MAX(0,(YEAR(IF(D39=EOMONTH(D39,0),D39,EOMONTH(D39,-1)))-YEAR(IF(DAY(C39)=1,C39,EOMONTH(C39,0)+1)))*12+MONTH(IF(D39=EOMONTH(D39,0),D39,EOMONTH(D39,-1)))-MONTH(IF(DAY(C39)=1,C39,EOMONTH(C39,0)+1))+1))</f>
        <v/>
      </c>
      <c r="F39" s="25">
        <f>IF(A39="","",Trabajadores!I38)</f>
        <v/>
      </c>
      <c r="G39" s="18">
        <f>IF(A39="","",F39*Trabajadores!J38*E39/6)</f>
        <v/>
      </c>
      <c r="H39" s="25">
        <f>IF(A39="","",G39*IF(Trabajadores!H38="EPS",Datos!$B$8,Datos!$B$7))</f>
        <v/>
      </c>
      <c r="I39" s="18">
        <f>IF(A39="","",G39+H39)</f>
        <v/>
      </c>
    </row>
    <row r="40">
      <c r="A40" s="32">
        <f>IF(Trabajadores!A39="","",Trabajadores!A39)</f>
        <v/>
      </c>
      <c r="B40" s="9">
        <f>IF(A40="","",Trabajadores!B39)</f>
        <v/>
      </c>
      <c r="C40" s="31">
        <f>IF(A40="","",MAX(Trabajadores!C39,$C$3))</f>
        <v/>
      </c>
      <c r="D40" s="31">
        <f>IF(A40="","",MIN(IF(Trabajadores!D39="",$D$3,Trabajadores!D39),$D$3))</f>
        <v/>
      </c>
      <c r="E40" s="33">
        <f>IF(A40="","",MAX(0,(YEAR(IF(D40=EOMONTH(D40,0),D40,EOMONTH(D40,-1)))-YEAR(IF(DAY(C40)=1,C40,EOMONTH(C40,0)+1)))*12+MONTH(IF(D40=EOMONTH(D40,0),D40,EOMONTH(D40,-1)))-MONTH(IF(DAY(C40)=1,C40,EOMONTH(C40,0)+1))+1))</f>
        <v/>
      </c>
      <c r="F40" s="25">
        <f>IF(A40="","",Trabajadores!I39)</f>
        <v/>
      </c>
      <c r="G40" s="18">
        <f>IF(A40="","",F40*Trabajadores!J39*E40/6)</f>
        <v/>
      </c>
      <c r="H40" s="25">
        <f>IF(A40="","",G40*IF(Trabajadores!H39="EPS",Datos!$B$8,Datos!$B$7))</f>
        <v/>
      </c>
      <c r="I40" s="18">
        <f>IF(A40="","",G40+H40)</f>
        <v/>
      </c>
    </row>
    <row r="41">
      <c r="A41" s="32">
        <f>IF(Trabajadores!A40="","",Trabajadores!A40)</f>
        <v/>
      </c>
      <c r="B41" s="9">
        <f>IF(A41="","",Trabajadores!B40)</f>
        <v/>
      </c>
      <c r="C41" s="31">
        <f>IF(A41="","",MAX(Trabajadores!C40,$C$3))</f>
        <v/>
      </c>
      <c r="D41" s="31">
        <f>IF(A41="","",MIN(IF(Trabajadores!D40="",$D$3,Trabajadores!D40),$D$3))</f>
        <v/>
      </c>
      <c r="E41" s="33">
        <f>IF(A41="","",MAX(0,(YEAR(IF(D41=EOMONTH(D41,0),D41,EOMONTH(D41,-1)))-YEAR(IF(DAY(C41)=1,C41,EOMONTH(C41,0)+1)))*12+MONTH(IF(D41=EOMONTH(D41,0),D41,EOMONTH(D41,-1)))-MONTH(IF(DAY(C41)=1,C41,EOMONTH(C41,0)+1))+1))</f>
        <v/>
      </c>
      <c r="F41" s="25">
        <f>IF(A41="","",Trabajadores!I40)</f>
        <v/>
      </c>
      <c r="G41" s="18">
        <f>IF(A41="","",F41*Trabajadores!J40*E41/6)</f>
        <v/>
      </c>
      <c r="H41" s="25">
        <f>IF(A41="","",G41*IF(Trabajadores!H40="EPS",Datos!$B$8,Datos!$B$7))</f>
        <v/>
      </c>
      <c r="I41" s="18">
        <f>IF(A41="","",G41+H41)</f>
        <v/>
      </c>
    </row>
    <row r="42">
      <c r="A42" s="32">
        <f>IF(Trabajadores!A41="","",Trabajadores!A41)</f>
        <v/>
      </c>
      <c r="B42" s="9">
        <f>IF(A42="","",Trabajadores!B41)</f>
        <v/>
      </c>
      <c r="C42" s="31">
        <f>IF(A42="","",MAX(Trabajadores!C41,$C$3))</f>
        <v/>
      </c>
      <c r="D42" s="31">
        <f>IF(A42="","",MIN(IF(Trabajadores!D41="",$D$3,Trabajadores!D41),$D$3))</f>
        <v/>
      </c>
      <c r="E42" s="33">
        <f>IF(A42="","",MAX(0,(YEAR(IF(D42=EOMONTH(D42,0),D42,EOMONTH(D42,-1)))-YEAR(IF(DAY(C42)=1,C42,EOMONTH(C42,0)+1)))*12+MONTH(IF(D42=EOMONTH(D42,0),D42,EOMONTH(D42,-1)))-MONTH(IF(DAY(C42)=1,C42,EOMONTH(C42,0)+1))+1))</f>
        <v/>
      </c>
      <c r="F42" s="25">
        <f>IF(A42="","",Trabajadores!I41)</f>
        <v/>
      </c>
      <c r="G42" s="18">
        <f>IF(A42="","",F42*Trabajadores!J41*E42/6)</f>
        <v/>
      </c>
      <c r="H42" s="25">
        <f>IF(A42="","",G42*IF(Trabajadores!H41="EPS",Datos!$B$8,Datos!$B$7))</f>
        <v/>
      </c>
      <c r="I42" s="18">
        <f>IF(A42="","",G42+H42)</f>
        <v/>
      </c>
    </row>
    <row r="43">
      <c r="A43" s="32">
        <f>IF(Trabajadores!A42="","",Trabajadores!A42)</f>
        <v/>
      </c>
      <c r="B43" s="9">
        <f>IF(A43="","",Trabajadores!B42)</f>
        <v/>
      </c>
      <c r="C43" s="31">
        <f>IF(A43="","",MAX(Trabajadores!C42,$C$3))</f>
        <v/>
      </c>
      <c r="D43" s="31">
        <f>IF(A43="","",MIN(IF(Trabajadores!D42="",$D$3,Trabajadores!D42),$D$3))</f>
        <v/>
      </c>
      <c r="E43" s="33">
        <f>IF(A43="","",MAX(0,(YEAR(IF(D43=EOMONTH(D43,0),D43,EOMONTH(D43,-1)))-YEAR(IF(DAY(C43)=1,C43,EOMONTH(C43,0)+1)))*12+MONTH(IF(D43=EOMONTH(D43,0),D43,EOMONTH(D43,-1)))-MONTH(IF(DAY(C43)=1,C43,EOMONTH(C43,0)+1))+1))</f>
        <v/>
      </c>
      <c r="F43" s="25">
        <f>IF(A43="","",Trabajadores!I42)</f>
        <v/>
      </c>
      <c r="G43" s="18">
        <f>IF(A43="","",F43*Trabajadores!J42*E43/6)</f>
        <v/>
      </c>
      <c r="H43" s="25">
        <f>IF(A43="","",G43*IF(Trabajadores!H42="EPS",Datos!$B$8,Datos!$B$7))</f>
        <v/>
      </c>
      <c r="I43" s="18">
        <f>IF(A43="","",G43+H43)</f>
        <v/>
      </c>
    </row>
    <row r="44">
      <c r="A44" s="32">
        <f>IF(Trabajadores!A43="","",Trabajadores!A43)</f>
        <v/>
      </c>
      <c r="B44" s="9">
        <f>IF(A44="","",Trabajadores!B43)</f>
        <v/>
      </c>
      <c r="C44" s="31">
        <f>IF(A44="","",MAX(Trabajadores!C43,$C$3))</f>
        <v/>
      </c>
      <c r="D44" s="31">
        <f>IF(A44="","",MIN(IF(Trabajadores!D43="",$D$3,Trabajadores!D43),$D$3))</f>
        <v/>
      </c>
      <c r="E44" s="33">
        <f>IF(A44="","",MAX(0,(YEAR(IF(D44=EOMONTH(D44,0),D44,EOMONTH(D44,-1)))-YEAR(IF(DAY(C44)=1,C44,EOMONTH(C44,0)+1)))*12+MONTH(IF(D44=EOMONTH(D44,0),D44,EOMONTH(D44,-1)))-MONTH(IF(DAY(C44)=1,C44,EOMONTH(C44,0)+1))+1))</f>
        <v/>
      </c>
      <c r="F44" s="25">
        <f>IF(A44="","",Trabajadores!I43)</f>
        <v/>
      </c>
      <c r="G44" s="18">
        <f>IF(A44="","",F44*Trabajadores!J43*E44/6)</f>
        <v/>
      </c>
      <c r="H44" s="25">
        <f>IF(A44="","",G44*IF(Trabajadores!H43="EPS",Datos!$B$8,Datos!$B$7))</f>
        <v/>
      </c>
      <c r="I44" s="18">
        <f>IF(A44="","",G44+H44)</f>
        <v/>
      </c>
    </row>
    <row r="45">
      <c r="A45" s="32">
        <f>IF(Trabajadores!A44="","",Trabajadores!A44)</f>
        <v/>
      </c>
      <c r="B45" s="9">
        <f>IF(A45="","",Trabajadores!B44)</f>
        <v/>
      </c>
      <c r="C45" s="31">
        <f>IF(A45="","",MAX(Trabajadores!C44,$C$3))</f>
        <v/>
      </c>
      <c r="D45" s="31">
        <f>IF(A45="","",MIN(IF(Trabajadores!D44="",$D$3,Trabajadores!D44),$D$3))</f>
        <v/>
      </c>
      <c r="E45" s="33">
        <f>IF(A45="","",MAX(0,(YEAR(IF(D45=EOMONTH(D45,0),D45,EOMONTH(D45,-1)))-YEAR(IF(DAY(C45)=1,C45,EOMONTH(C45,0)+1)))*12+MONTH(IF(D45=EOMONTH(D45,0),D45,EOMONTH(D45,-1)))-MONTH(IF(DAY(C45)=1,C45,EOMONTH(C45,0)+1))+1))</f>
        <v/>
      </c>
      <c r="F45" s="25">
        <f>IF(A45="","",Trabajadores!I44)</f>
        <v/>
      </c>
      <c r="G45" s="18">
        <f>IF(A45="","",F45*Trabajadores!J44*E45/6)</f>
        <v/>
      </c>
      <c r="H45" s="25">
        <f>IF(A45="","",G45*IF(Trabajadores!H44="EPS",Datos!$B$8,Datos!$B$7))</f>
        <v/>
      </c>
      <c r="I45" s="18">
        <f>IF(A45="","",G45+H45)</f>
        <v/>
      </c>
    </row>
    <row r="46">
      <c r="A46" s="32">
        <f>IF(Trabajadores!A45="","",Trabajadores!A45)</f>
        <v/>
      </c>
      <c r="B46" s="9">
        <f>IF(A46="","",Trabajadores!B45)</f>
        <v/>
      </c>
      <c r="C46" s="31">
        <f>IF(A46="","",MAX(Trabajadores!C45,$C$3))</f>
        <v/>
      </c>
      <c r="D46" s="31">
        <f>IF(A46="","",MIN(IF(Trabajadores!D45="",$D$3,Trabajadores!D45),$D$3))</f>
        <v/>
      </c>
      <c r="E46" s="33">
        <f>IF(A46="","",MAX(0,(YEAR(IF(D46=EOMONTH(D46,0),D46,EOMONTH(D46,-1)))-YEAR(IF(DAY(C46)=1,C46,EOMONTH(C46,0)+1)))*12+MONTH(IF(D46=EOMONTH(D46,0),D46,EOMONTH(D46,-1)))-MONTH(IF(DAY(C46)=1,C46,EOMONTH(C46,0)+1))+1))</f>
        <v/>
      </c>
      <c r="F46" s="25">
        <f>IF(A46="","",Trabajadores!I45)</f>
        <v/>
      </c>
      <c r="G46" s="18">
        <f>IF(A46="","",F46*Trabajadores!J45*E46/6)</f>
        <v/>
      </c>
      <c r="H46" s="25">
        <f>IF(A46="","",G46*IF(Trabajadores!H45="EPS",Datos!$B$8,Datos!$B$7))</f>
        <v/>
      </c>
      <c r="I46" s="18">
        <f>IF(A46="","",G46+H46)</f>
        <v/>
      </c>
    </row>
    <row r="47">
      <c r="A47" s="32">
        <f>IF(Trabajadores!A46="","",Trabajadores!A46)</f>
        <v/>
      </c>
      <c r="B47" s="9">
        <f>IF(A47="","",Trabajadores!B46)</f>
        <v/>
      </c>
      <c r="C47" s="31">
        <f>IF(A47="","",MAX(Trabajadores!C46,$C$3))</f>
        <v/>
      </c>
      <c r="D47" s="31">
        <f>IF(A47="","",MIN(IF(Trabajadores!D46="",$D$3,Trabajadores!D46),$D$3))</f>
        <v/>
      </c>
      <c r="E47" s="33">
        <f>IF(A47="","",MAX(0,(YEAR(IF(D47=EOMONTH(D47,0),D47,EOMONTH(D47,-1)))-YEAR(IF(DAY(C47)=1,C47,EOMONTH(C47,0)+1)))*12+MONTH(IF(D47=EOMONTH(D47,0),D47,EOMONTH(D47,-1)))-MONTH(IF(DAY(C47)=1,C47,EOMONTH(C47,0)+1))+1))</f>
        <v/>
      </c>
      <c r="F47" s="25">
        <f>IF(A47="","",Trabajadores!I46)</f>
        <v/>
      </c>
      <c r="G47" s="18">
        <f>IF(A47="","",F47*Trabajadores!J46*E47/6)</f>
        <v/>
      </c>
      <c r="H47" s="25">
        <f>IF(A47="","",G47*IF(Trabajadores!H46="EPS",Datos!$B$8,Datos!$B$7))</f>
        <v/>
      </c>
      <c r="I47" s="18">
        <f>IF(A47="","",G47+H47)</f>
        <v/>
      </c>
    </row>
    <row r="48">
      <c r="A48" s="32">
        <f>IF(Trabajadores!A47="","",Trabajadores!A47)</f>
        <v/>
      </c>
      <c r="B48" s="9">
        <f>IF(A48="","",Trabajadores!B47)</f>
        <v/>
      </c>
      <c r="C48" s="31">
        <f>IF(A48="","",MAX(Trabajadores!C47,$C$3))</f>
        <v/>
      </c>
      <c r="D48" s="31">
        <f>IF(A48="","",MIN(IF(Trabajadores!D47="",$D$3,Trabajadores!D47),$D$3))</f>
        <v/>
      </c>
      <c r="E48" s="33">
        <f>IF(A48="","",MAX(0,(YEAR(IF(D48=EOMONTH(D48,0),D48,EOMONTH(D48,-1)))-YEAR(IF(DAY(C48)=1,C48,EOMONTH(C48,0)+1)))*12+MONTH(IF(D48=EOMONTH(D48,0),D48,EOMONTH(D48,-1)))-MONTH(IF(DAY(C48)=1,C48,EOMONTH(C48,0)+1))+1))</f>
        <v/>
      </c>
      <c r="F48" s="25">
        <f>IF(A48="","",Trabajadores!I47)</f>
        <v/>
      </c>
      <c r="G48" s="18">
        <f>IF(A48="","",F48*Trabajadores!J47*E48/6)</f>
        <v/>
      </c>
      <c r="H48" s="25">
        <f>IF(A48="","",G48*IF(Trabajadores!H47="EPS",Datos!$B$8,Datos!$B$7))</f>
        <v/>
      </c>
      <c r="I48" s="18">
        <f>IF(A48="","",G48+H48)</f>
        <v/>
      </c>
    </row>
    <row r="49">
      <c r="A49" s="32">
        <f>IF(Trabajadores!A48="","",Trabajadores!A48)</f>
        <v/>
      </c>
      <c r="B49" s="9">
        <f>IF(A49="","",Trabajadores!B48)</f>
        <v/>
      </c>
      <c r="C49" s="31">
        <f>IF(A49="","",MAX(Trabajadores!C48,$C$3))</f>
        <v/>
      </c>
      <c r="D49" s="31">
        <f>IF(A49="","",MIN(IF(Trabajadores!D48="",$D$3,Trabajadores!D48),$D$3))</f>
        <v/>
      </c>
      <c r="E49" s="33">
        <f>IF(A49="","",MAX(0,(YEAR(IF(D49=EOMONTH(D49,0),D49,EOMONTH(D49,-1)))-YEAR(IF(DAY(C49)=1,C49,EOMONTH(C49,0)+1)))*12+MONTH(IF(D49=EOMONTH(D49,0),D49,EOMONTH(D49,-1)))-MONTH(IF(DAY(C49)=1,C49,EOMONTH(C49,0)+1))+1))</f>
        <v/>
      </c>
      <c r="F49" s="25">
        <f>IF(A49="","",Trabajadores!I48)</f>
        <v/>
      </c>
      <c r="G49" s="18">
        <f>IF(A49="","",F49*Trabajadores!J48*E49/6)</f>
        <v/>
      </c>
      <c r="H49" s="25">
        <f>IF(A49="","",G49*IF(Trabajadores!H48="EPS",Datos!$B$8,Datos!$B$7))</f>
        <v/>
      </c>
      <c r="I49" s="18">
        <f>IF(A49="","",G49+H49)</f>
        <v/>
      </c>
    </row>
    <row r="50">
      <c r="A50" s="32">
        <f>IF(Trabajadores!A49="","",Trabajadores!A49)</f>
        <v/>
      </c>
      <c r="B50" s="9">
        <f>IF(A50="","",Trabajadores!B49)</f>
        <v/>
      </c>
      <c r="C50" s="31">
        <f>IF(A50="","",MAX(Trabajadores!C49,$C$3))</f>
        <v/>
      </c>
      <c r="D50" s="31">
        <f>IF(A50="","",MIN(IF(Trabajadores!D49="",$D$3,Trabajadores!D49),$D$3))</f>
        <v/>
      </c>
      <c r="E50" s="33">
        <f>IF(A50="","",MAX(0,(YEAR(IF(D50=EOMONTH(D50,0),D50,EOMONTH(D50,-1)))-YEAR(IF(DAY(C50)=1,C50,EOMONTH(C50,0)+1)))*12+MONTH(IF(D50=EOMONTH(D50,0),D50,EOMONTH(D50,-1)))-MONTH(IF(DAY(C50)=1,C50,EOMONTH(C50,0)+1))+1))</f>
        <v/>
      </c>
      <c r="F50" s="25">
        <f>IF(A50="","",Trabajadores!I49)</f>
        <v/>
      </c>
      <c r="G50" s="18">
        <f>IF(A50="","",F50*Trabajadores!J49*E50/6)</f>
        <v/>
      </c>
      <c r="H50" s="25">
        <f>IF(A50="","",G50*IF(Trabajadores!H49="EPS",Datos!$B$8,Datos!$B$7))</f>
        <v/>
      </c>
      <c r="I50" s="18">
        <f>IF(A50="","",G50+H50)</f>
        <v/>
      </c>
    </row>
    <row r="51">
      <c r="A51" s="32">
        <f>IF(Trabajadores!A50="","",Trabajadores!A50)</f>
        <v/>
      </c>
      <c r="B51" s="9">
        <f>IF(A51="","",Trabajadores!B50)</f>
        <v/>
      </c>
      <c r="C51" s="31">
        <f>IF(A51="","",MAX(Trabajadores!C50,$C$3))</f>
        <v/>
      </c>
      <c r="D51" s="31">
        <f>IF(A51="","",MIN(IF(Trabajadores!D50="",$D$3,Trabajadores!D50),$D$3))</f>
        <v/>
      </c>
      <c r="E51" s="33">
        <f>IF(A51="","",MAX(0,(YEAR(IF(D51=EOMONTH(D51,0),D51,EOMONTH(D51,-1)))-YEAR(IF(DAY(C51)=1,C51,EOMONTH(C51,0)+1)))*12+MONTH(IF(D51=EOMONTH(D51,0),D51,EOMONTH(D51,-1)))-MONTH(IF(DAY(C51)=1,C51,EOMONTH(C51,0)+1))+1))</f>
        <v/>
      </c>
      <c r="F51" s="25">
        <f>IF(A51="","",Trabajadores!I50)</f>
        <v/>
      </c>
      <c r="G51" s="18">
        <f>IF(A51="","",F51*Trabajadores!J50*E51/6)</f>
        <v/>
      </c>
      <c r="H51" s="25">
        <f>IF(A51="","",G51*IF(Trabajadores!H50="EPS",Datos!$B$8,Datos!$B$7))</f>
        <v/>
      </c>
      <c r="I51" s="18">
        <f>IF(A51="","",G51+H51)</f>
        <v/>
      </c>
    </row>
    <row r="52">
      <c r="A52" s="32">
        <f>IF(Trabajadores!A51="","",Trabajadores!A51)</f>
        <v/>
      </c>
      <c r="B52" s="9">
        <f>IF(A52="","",Trabajadores!B51)</f>
        <v/>
      </c>
      <c r="C52" s="31">
        <f>IF(A52="","",MAX(Trabajadores!C51,$C$3))</f>
        <v/>
      </c>
      <c r="D52" s="31">
        <f>IF(A52="","",MIN(IF(Trabajadores!D51="",$D$3,Trabajadores!D51),$D$3))</f>
        <v/>
      </c>
      <c r="E52" s="33">
        <f>IF(A52="","",MAX(0,(YEAR(IF(D52=EOMONTH(D52,0),D52,EOMONTH(D52,-1)))-YEAR(IF(DAY(C52)=1,C52,EOMONTH(C52,0)+1)))*12+MONTH(IF(D52=EOMONTH(D52,0),D52,EOMONTH(D52,-1)))-MONTH(IF(DAY(C52)=1,C52,EOMONTH(C52,0)+1))+1))</f>
        <v/>
      </c>
      <c r="F52" s="25">
        <f>IF(A52="","",Trabajadores!I51)</f>
        <v/>
      </c>
      <c r="G52" s="18">
        <f>IF(A52="","",F52*Trabajadores!J51*E52/6)</f>
        <v/>
      </c>
      <c r="H52" s="25">
        <f>IF(A52="","",G52*IF(Trabajadores!H51="EPS",Datos!$B$8,Datos!$B$7))</f>
        <v/>
      </c>
      <c r="I52" s="18">
        <f>IF(A52="","",G52+H52)</f>
        <v/>
      </c>
    </row>
    <row r="53">
      <c r="A53" s="32">
        <f>IF(Trabajadores!A52="","",Trabajadores!A52)</f>
        <v/>
      </c>
      <c r="B53" s="9">
        <f>IF(A53="","",Trabajadores!B52)</f>
        <v/>
      </c>
      <c r="C53" s="31">
        <f>IF(A53="","",MAX(Trabajadores!C52,$C$3))</f>
        <v/>
      </c>
      <c r="D53" s="31">
        <f>IF(A53="","",MIN(IF(Trabajadores!D52="",$D$3,Trabajadores!D52),$D$3))</f>
        <v/>
      </c>
      <c r="E53" s="33">
        <f>IF(A53="","",MAX(0,(YEAR(IF(D53=EOMONTH(D53,0),D53,EOMONTH(D53,-1)))-YEAR(IF(DAY(C53)=1,C53,EOMONTH(C53,0)+1)))*12+MONTH(IF(D53=EOMONTH(D53,0),D53,EOMONTH(D53,-1)))-MONTH(IF(DAY(C53)=1,C53,EOMONTH(C53,0)+1))+1))</f>
        <v/>
      </c>
      <c r="F53" s="25">
        <f>IF(A53="","",Trabajadores!I52)</f>
        <v/>
      </c>
      <c r="G53" s="18">
        <f>IF(A53="","",F53*Trabajadores!J52*E53/6)</f>
        <v/>
      </c>
      <c r="H53" s="25">
        <f>IF(A53="","",G53*IF(Trabajadores!H52="EPS",Datos!$B$8,Datos!$B$7))</f>
        <v/>
      </c>
      <c r="I53" s="18">
        <f>IF(A53="","",G53+H53)</f>
        <v/>
      </c>
    </row>
    <row r="54">
      <c r="A54" s="32">
        <f>IF(Trabajadores!A53="","",Trabajadores!A53)</f>
        <v/>
      </c>
      <c r="B54" s="9">
        <f>IF(A54="","",Trabajadores!B53)</f>
        <v/>
      </c>
      <c r="C54" s="31">
        <f>IF(A54="","",MAX(Trabajadores!C53,$C$3))</f>
        <v/>
      </c>
      <c r="D54" s="31">
        <f>IF(A54="","",MIN(IF(Trabajadores!D53="",$D$3,Trabajadores!D53),$D$3))</f>
        <v/>
      </c>
      <c r="E54" s="33">
        <f>IF(A54="","",MAX(0,(YEAR(IF(D54=EOMONTH(D54,0),D54,EOMONTH(D54,-1)))-YEAR(IF(DAY(C54)=1,C54,EOMONTH(C54,0)+1)))*12+MONTH(IF(D54=EOMONTH(D54,0),D54,EOMONTH(D54,-1)))-MONTH(IF(DAY(C54)=1,C54,EOMONTH(C54,0)+1))+1))</f>
        <v/>
      </c>
      <c r="F54" s="25">
        <f>IF(A54="","",Trabajadores!I53)</f>
        <v/>
      </c>
      <c r="G54" s="18">
        <f>IF(A54="","",F54*Trabajadores!J53*E54/6)</f>
        <v/>
      </c>
      <c r="H54" s="25">
        <f>IF(A54="","",G54*IF(Trabajadores!H53="EPS",Datos!$B$8,Datos!$B$7))</f>
        <v/>
      </c>
      <c r="I54" s="18">
        <f>IF(A54="","",G54+H54)</f>
        <v/>
      </c>
    </row>
    <row r="55">
      <c r="A55" s="32">
        <f>IF(Trabajadores!A54="","",Trabajadores!A54)</f>
        <v/>
      </c>
      <c r="B55" s="9">
        <f>IF(A55="","",Trabajadores!B54)</f>
        <v/>
      </c>
      <c r="C55" s="31">
        <f>IF(A55="","",MAX(Trabajadores!C54,$C$3))</f>
        <v/>
      </c>
      <c r="D55" s="31">
        <f>IF(A55="","",MIN(IF(Trabajadores!D54="",$D$3,Trabajadores!D54),$D$3))</f>
        <v/>
      </c>
      <c r="E55" s="33">
        <f>IF(A55="","",MAX(0,(YEAR(IF(D55=EOMONTH(D55,0),D55,EOMONTH(D55,-1)))-YEAR(IF(DAY(C55)=1,C55,EOMONTH(C55,0)+1)))*12+MONTH(IF(D55=EOMONTH(D55,0),D55,EOMONTH(D55,-1)))-MONTH(IF(DAY(C55)=1,C55,EOMONTH(C55,0)+1))+1))</f>
        <v/>
      </c>
      <c r="F55" s="25">
        <f>IF(A55="","",Trabajadores!I54)</f>
        <v/>
      </c>
      <c r="G55" s="18">
        <f>IF(A55="","",F55*Trabajadores!J54*E55/6)</f>
        <v/>
      </c>
      <c r="H55" s="25">
        <f>IF(A55="","",G55*IF(Trabajadores!H54="EPS",Datos!$B$8,Datos!$B$7))</f>
        <v/>
      </c>
      <c r="I55" s="18">
        <f>IF(A55="","",G55+H55)</f>
        <v/>
      </c>
    </row>
    <row r="56">
      <c r="A56" s="32">
        <f>IF(Trabajadores!A55="","",Trabajadores!A55)</f>
        <v/>
      </c>
      <c r="B56" s="9">
        <f>IF(A56="","",Trabajadores!B55)</f>
        <v/>
      </c>
      <c r="C56" s="31">
        <f>IF(A56="","",MAX(Trabajadores!C55,$C$3))</f>
        <v/>
      </c>
      <c r="D56" s="31">
        <f>IF(A56="","",MIN(IF(Trabajadores!D55="",$D$3,Trabajadores!D55),$D$3))</f>
        <v/>
      </c>
      <c r="E56" s="33">
        <f>IF(A56="","",MAX(0,(YEAR(IF(D56=EOMONTH(D56,0),D56,EOMONTH(D56,-1)))-YEAR(IF(DAY(C56)=1,C56,EOMONTH(C56,0)+1)))*12+MONTH(IF(D56=EOMONTH(D56,0),D56,EOMONTH(D56,-1)))-MONTH(IF(DAY(C56)=1,C56,EOMONTH(C56,0)+1))+1))</f>
        <v/>
      </c>
      <c r="F56" s="25">
        <f>IF(A56="","",Trabajadores!I55)</f>
        <v/>
      </c>
      <c r="G56" s="18">
        <f>IF(A56="","",F56*Trabajadores!J55*E56/6)</f>
        <v/>
      </c>
      <c r="H56" s="25">
        <f>IF(A56="","",G56*IF(Trabajadores!H55="EPS",Datos!$B$8,Datos!$B$7))</f>
        <v/>
      </c>
      <c r="I56" s="18">
        <f>IF(A56="","",G56+H56)</f>
        <v/>
      </c>
    </row>
    <row r="57">
      <c r="A57" s="32">
        <f>IF(Trabajadores!A56="","",Trabajadores!A56)</f>
        <v/>
      </c>
      <c r="B57" s="9">
        <f>IF(A57="","",Trabajadores!B56)</f>
        <v/>
      </c>
      <c r="C57" s="31">
        <f>IF(A57="","",MAX(Trabajadores!C56,$C$3))</f>
        <v/>
      </c>
      <c r="D57" s="31">
        <f>IF(A57="","",MIN(IF(Trabajadores!D56="",$D$3,Trabajadores!D56),$D$3))</f>
        <v/>
      </c>
      <c r="E57" s="33">
        <f>IF(A57="","",MAX(0,(YEAR(IF(D57=EOMONTH(D57,0),D57,EOMONTH(D57,-1)))-YEAR(IF(DAY(C57)=1,C57,EOMONTH(C57,0)+1)))*12+MONTH(IF(D57=EOMONTH(D57,0),D57,EOMONTH(D57,-1)))-MONTH(IF(DAY(C57)=1,C57,EOMONTH(C57,0)+1))+1))</f>
        <v/>
      </c>
      <c r="F57" s="25">
        <f>IF(A57="","",Trabajadores!I56)</f>
        <v/>
      </c>
      <c r="G57" s="18">
        <f>IF(A57="","",F57*Trabajadores!J56*E57/6)</f>
        <v/>
      </c>
      <c r="H57" s="25">
        <f>IF(A57="","",G57*IF(Trabajadores!H56="EPS",Datos!$B$8,Datos!$B$7))</f>
        <v/>
      </c>
      <c r="I57" s="18">
        <f>IF(A57="","",G57+H57)</f>
        <v/>
      </c>
    </row>
    <row r="58">
      <c r="A58" s="32">
        <f>IF(Trabajadores!A57="","",Trabajadores!A57)</f>
        <v/>
      </c>
      <c r="B58" s="9">
        <f>IF(A58="","",Trabajadores!B57)</f>
        <v/>
      </c>
      <c r="C58" s="31">
        <f>IF(A58="","",MAX(Trabajadores!C57,$C$3))</f>
        <v/>
      </c>
      <c r="D58" s="31">
        <f>IF(A58="","",MIN(IF(Trabajadores!D57="",$D$3,Trabajadores!D57),$D$3))</f>
        <v/>
      </c>
      <c r="E58" s="33">
        <f>IF(A58="","",MAX(0,(YEAR(IF(D58=EOMONTH(D58,0),D58,EOMONTH(D58,-1)))-YEAR(IF(DAY(C58)=1,C58,EOMONTH(C58,0)+1)))*12+MONTH(IF(D58=EOMONTH(D58,0),D58,EOMONTH(D58,-1)))-MONTH(IF(DAY(C58)=1,C58,EOMONTH(C58,0)+1))+1))</f>
        <v/>
      </c>
      <c r="F58" s="25">
        <f>IF(A58="","",Trabajadores!I57)</f>
        <v/>
      </c>
      <c r="G58" s="18">
        <f>IF(A58="","",F58*Trabajadores!J57*E58/6)</f>
        <v/>
      </c>
      <c r="H58" s="25">
        <f>IF(A58="","",G58*IF(Trabajadores!H57="EPS",Datos!$B$8,Datos!$B$7))</f>
        <v/>
      </c>
      <c r="I58" s="18">
        <f>IF(A58="","",G58+H58)</f>
        <v/>
      </c>
    </row>
    <row r="59">
      <c r="A59" s="32">
        <f>IF(Trabajadores!A58="","",Trabajadores!A58)</f>
        <v/>
      </c>
      <c r="B59" s="9">
        <f>IF(A59="","",Trabajadores!B58)</f>
        <v/>
      </c>
      <c r="C59" s="31">
        <f>IF(A59="","",MAX(Trabajadores!C58,$C$3))</f>
        <v/>
      </c>
      <c r="D59" s="31">
        <f>IF(A59="","",MIN(IF(Trabajadores!D58="",$D$3,Trabajadores!D58),$D$3))</f>
        <v/>
      </c>
      <c r="E59" s="33">
        <f>IF(A59="","",MAX(0,(YEAR(IF(D59=EOMONTH(D59,0),D59,EOMONTH(D59,-1)))-YEAR(IF(DAY(C59)=1,C59,EOMONTH(C59,0)+1)))*12+MONTH(IF(D59=EOMONTH(D59,0),D59,EOMONTH(D59,-1)))-MONTH(IF(DAY(C59)=1,C59,EOMONTH(C59,0)+1))+1))</f>
        <v/>
      </c>
      <c r="F59" s="25">
        <f>IF(A59="","",Trabajadores!I58)</f>
        <v/>
      </c>
      <c r="G59" s="18">
        <f>IF(A59="","",F59*Trabajadores!J58*E59/6)</f>
        <v/>
      </c>
      <c r="H59" s="25">
        <f>IF(A59="","",G59*IF(Trabajadores!H58="EPS",Datos!$B$8,Datos!$B$7))</f>
        <v/>
      </c>
      <c r="I59" s="18">
        <f>IF(A59="","",G59+H59)</f>
        <v/>
      </c>
    </row>
    <row r="60">
      <c r="A60" s="32">
        <f>IF(Trabajadores!A59="","",Trabajadores!A59)</f>
        <v/>
      </c>
      <c r="B60" s="9">
        <f>IF(A60="","",Trabajadores!B59)</f>
        <v/>
      </c>
      <c r="C60" s="31">
        <f>IF(A60="","",MAX(Trabajadores!C59,$C$3))</f>
        <v/>
      </c>
      <c r="D60" s="31">
        <f>IF(A60="","",MIN(IF(Trabajadores!D59="",$D$3,Trabajadores!D59),$D$3))</f>
        <v/>
      </c>
      <c r="E60" s="33">
        <f>IF(A60="","",MAX(0,(YEAR(IF(D60=EOMONTH(D60,0),D60,EOMONTH(D60,-1)))-YEAR(IF(DAY(C60)=1,C60,EOMONTH(C60,0)+1)))*12+MONTH(IF(D60=EOMONTH(D60,0),D60,EOMONTH(D60,-1)))-MONTH(IF(DAY(C60)=1,C60,EOMONTH(C60,0)+1))+1))</f>
        <v/>
      </c>
      <c r="F60" s="25">
        <f>IF(A60="","",Trabajadores!I59)</f>
        <v/>
      </c>
      <c r="G60" s="18">
        <f>IF(A60="","",F60*Trabajadores!J59*E60/6)</f>
        <v/>
      </c>
      <c r="H60" s="25">
        <f>IF(A60="","",G60*IF(Trabajadores!H59="EPS",Datos!$B$8,Datos!$B$7))</f>
        <v/>
      </c>
      <c r="I60" s="18">
        <f>IF(A60="","",G60+H60)</f>
        <v/>
      </c>
    </row>
    <row r="61">
      <c r="A61" s="32">
        <f>IF(Trabajadores!A60="","",Trabajadores!A60)</f>
        <v/>
      </c>
      <c r="B61" s="9">
        <f>IF(A61="","",Trabajadores!B60)</f>
        <v/>
      </c>
      <c r="C61" s="31">
        <f>IF(A61="","",MAX(Trabajadores!C60,$C$3))</f>
        <v/>
      </c>
      <c r="D61" s="31">
        <f>IF(A61="","",MIN(IF(Trabajadores!D60="",$D$3,Trabajadores!D60),$D$3))</f>
        <v/>
      </c>
      <c r="E61" s="33">
        <f>IF(A61="","",MAX(0,(YEAR(IF(D61=EOMONTH(D61,0),D61,EOMONTH(D61,-1)))-YEAR(IF(DAY(C61)=1,C61,EOMONTH(C61,0)+1)))*12+MONTH(IF(D61=EOMONTH(D61,0),D61,EOMONTH(D61,-1)))-MONTH(IF(DAY(C61)=1,C61,EOMONTH(C61,0)+1))+1))</f>
        <v/>
      </c>
      <c r="F61" s="25">
        <f>IF(A61="","",Trabajadores!I60)</f>
        <v/>
      </c>
      <c r="G61" s="18">
        <f>IF(A61="","",F61*Trabajadores!J60*E61/6)</f>
        <v/>
      </c>
      <c r="H61" s="25">
        <f>IF(A61="","",G61*IF(Trabajadores!H60="EPS",Datos!$B$8,Datos!$B$7))</f>
        <v/>
      </c>
      <c r="I61" s="18">
        <f>IF(A61="","",G61+H61)</f>
        <v/>
      </c>
    </row>
    <row r="62">
      <c r="A62" s="32">
        <f>IF(Trabajadores!A61="","",Trabajadores!A61)</f>
        <v/>
      </c>
      <c r="B62" s="9">
        <f>IF(A62="","",Trabajadores!B61)</f>
        <v/>
      </c>
      <c r="C62" s="31">
        <f>IF(A62="","",MAX(Trabajadores!C61,$C$3))</f>
        <v/>
      </c>
      <c r="D62" s="31">
        <f>IF(A62="","",MIN(IF(Trabajadores!D61="",$D$3,Trabajadores!D61),$D$3))</f>
        <v/>
      </c>
      <c r="E62" s="33">
        <f>IF(A62="","",MAX(0,(YEAR(IF(D62=EOMONTH(D62,0),D62,EOMONTH(D62,-1)))-YEAR(IF(DAY(C62)=1,C62,EOMONTH(C62,0)+1)))*12+MONTH(IF(D62=EOMONTH(D62,0),D62,EOMONTH(D62,-1)))-MONTH(IF(DAY(C62)=1,C62,EOMONTH(C62,0)+1))+1))</f>
        <v/>
      </c>
      <c r="F62" s="25">
        <f>IF(A62="","",Trabajadores!I61)</f>
        <v/>
      </c>
      <c r="G62" s="18">
        <f>IF(A62="","",F62*Trabajadores!J61*E62/6)</f>
        <v/>
      </c>
      <c r="H62" s="25">
        <f>IF(A62="","",G62*IF(Trabajadores!H61="EPS",Datos!$B$8,Datos!$B$7))</f>
        <v/>
      </c>
      <c r="I62" s="18">
        <f>IF(A62="","",G62+H62)</f>
        <v/>
      </c>
    </row>
    <row r="63">
      <c r="A63" s="32">
        <f>IF(Trabajadores!A62="","",Trabajadores!A62)</f>
        <v/>
      </c>
      <c r="B63" s="9">
        <f>IF(A63="","",Trabajadores!B62)</f>
        <v/>
      </c>
      <c r="C63" s="31">
        <f>IF(A63="","",MAX(Trabajadores!C62,$C$3))</f>
        <v/>
      </c>
      <c r="D63" s="31">
        <f>IF(A63="","",MIN(IF(Trabajadores!D62="",$D$3,Trabajadores!D62),$D$3))</f>
        <v/>
      </c>
      <c r="E63" s="33">
        <f>IF(A63="","",MAX(0,(YEAR(IF(D63=EOMONTH(D63,0),D63,EOMONTH(D63,-1)))-YEAR(IF(DAY(C63)=1,C63,EOMONTH(C63,0)+1)))*12+MONTH(IF(D63=EOMONTH(D63,0),D63,EOMONTH(D63,-1)))-MONTH(IF(DAY(C63)=1,C63,EOMONTH(C63,0)+1))+1))</f>
        <v/>
      </c>
      <c r="F63" s="25">
        <f>IF(A63="","",Trabajadores!I62)</f>
        <v/>
      </c>
      <c r="G63" s="18">
        <f>IF(A63="","",F63*Trabajadores!J62*E63/6)</f>
        <v/>
      </c>
      <c r="H63" s="25">
        <f>IF(A63="","",G63*IF(Trabajadores!H62="EPS",Datos!$B$8,Datos!$B$7))</f>
        <v/>
      </c>
      <c r="I63" s="18">
        <f>IF(A63="","",G63+H63)</f>
        <v/>
      </c>
    </row>
    <row r="64">
      <c r="A64" s="32">
        <f>IF(Trabajadores!A63="","",Trabajadores!A63)</f>
        <v/>
      </c>
      <c r="B64" s="9">
        <f>IF(A64="","",Trabajadores!B63)</f>
        <v/>
      </c>
      <c r="C64" s="31">
        <f>IF(A64="","",MAX(Trabajadores!C63,$C$3))</f>
        <v/>
      </c>
      <c r="D64" s="31">
        <f>IF(A64="","",MIN(IF(Trabajadores!D63="",$D$3,Trabajadores!D63),$D$3))</f>
        <v/>
      </c>
      <c r="E64" s="33">
        <f>IF(A64="","",MAX(0,(YEAR(IF(D64=EOMONTH(D64,0),D64,EOMONTH(D64,-1)))-YEAR(IF(DAY(C64)=1,C64,EOMONTH(C64,0)+1)))*12+MONTH(IF(D64=EOMONTH(D64,0),D64,EOMONTH(D64,-1)))-MONTH(IF(DAY(C64)=1,C64,EOMONTH(C64,0)+1))+1))</f>
        <v/>
      </c>
      <c r="F64" s="25">
        <f>IF(A64="","",Trabajadores!I63)</f>
        <v/>
      </c>
      <c r="G64" s="18">
        <f>IF(A64="","",F64*Trabajadores!J63*E64/6)</f>
        <v/>
      </c>
      <c r="H64" s="25">
        <f>IF(A64="","",G64*IF(Trabajadores!H63="EPS",Datos!$B$8,Datos!$B$7))</f>
        <v/>
      </c>
      <c r="I64" s="18">
        <f>IF(A64="","",G64+H64)</f>
        <v/>
      </c>
    </row>
    <row r="65">
      <c r="A65" s="32">
        <f>IF(Trabajadores!A64="","",Trabajadores!A64)</f>
        <v/>
      </c>
      <c r="B65" s="9">
        <f>IF(A65="","",Trabajadores!B64)</f>
        <v/>
      </c>
      <c r="C65" s="31">
        <f>IF(A65="","",MAX(Trabajadores!C64,$C$3))</f>
        <v/>
      </c>
      <c r="D65" s="31">
        <f>IF(A65="","",MIN(IF(Trabajadores!D64="",$D$3,Trabajadores!D64),$D$3))</f>
        <v/>
      </c>
      <c r="E65" s="33">
        <f>IF(A65="","",MAX(0,(YEAR(IF(D65=EOMONTH(D65,0),D65,EOMONTH(D65,-1)))-YEAR(IF(DAY(C65)=1,C65,EOMONTH(C65,0)+1)))*12+MONTH(IF(D65=EOMONTH(D65,0),D65,EOMONTH(D65,-1)))-MONTH(IF(DAY(C65)=1,C65,EOMONTH(C65,0)+1))+1))</f>
        <v/>
      </c>
      <c r="F65" s="25">
        <f>IF(A65="","",Trabajadores!I64)</f>
        <v/>
      </c>
      <c r="G65" s="18">
        <f>IF(A65="","",F65*Trabajadores!J64*E65/6)</f>
        <v/>
      </c>
      <c r="H65" s="25">
        <f>IF(A65="","",G65*IF(Trabajadores!H64="EPS",Datos!$B$8,Datos!$B$7))</f>
        <v/>
      </c>
      <c r="I65" s="18">
        <f>IF(A65="","",G65+H65)</f>
        <v/>
      </c>
    </row>
    <row r="66">
      <c r="A66" s="32">
        <f>IF(Trabajadores!A65="","",Trabajadores!A65)</f>
        <v/>
      </c>
      <c r="B66" s="9">
        <f>IF(A66="","",Trabajadores!B65)</f>
        <v/>
      </c>
      <c r="C66" s="31">
        <f>IF(A66="","",MAX(Trabajadores!C65,$C$3))</f>
        <v/>
      </c>
      <c r="D66" s="31">
        <f>IF(A66="","",MIN(IF(Trabajadores!D65="",$D$3,Trabajadores!D65),$D$3))</f>
        <v/>
      </c>
      <c r="E66" s="33">
        <f>IF(A66="","",MAX(0,(YEAR(IF(D66=EOMONTH(D66,0),D66,EOMONTH(D66,-1)))-YEAR(IF(DAY(C66)=1,C66,EOMONTH(C66,0)+1)))*12+MONTH(IF(D66=EOMONTH(D66,0),D66,EOMONTH(D66,-1)))-MONTH(IF(DAY(C66)=1,C66,EOMONTH(C66,0)+1))+1))</f>
        <v/>
      </c>
      <c r="F66" s="25">
        <f>IF(A66="","",Trabajadores!I65)</f>
        <v/>
      </c>
      <c r="G66" s="18">
        <f>IF(A66="","",F66*Trabajadores!J65*E66/6)</f>
        <v/>
      </c>
      <c r="H66" s="25">
        <f>IF(A66="","",G66*IF(Trabajadores!H65="EPS",Datos!$B$8,Datos!$B$7))</f>
        <v/>
      </c>
      <c r="I66" s="18">
        <f>IF(A66="","",G66+H66)</f>
        <v/>
      </c>
    </row>
    <row r="67">
      <c r="A67" s="32">
        <f>IF(Trabajadores!A66="","",Trabajadores!A66)</f>
        <v/>
      </c>
      <c r="B67" s="9">
        <f>IF(A67="","",Trabajadores!B66)</f>
        <v/>
      </c>
      <c r="C67" s="31">
        <f>IF(A67="","",MAX(Trabajadores!C66,$C$3))</f>
        <v/>
      </c>
      <c r="D67" s="31">
        <f>IF(A67="","",MIN(IF(Trabajadores!D66="",$D$3,Trabajadores!D66),$D$3))</f>
        <v/>
      </c>
      <c r="E67" s="33">
        <f>IF(A67="","",MAX(0,(YEAR(IF(D67=EOMONTH(D67,0),D67,EOMONTH(D67,-1)))-YEAR(IF(DAY(C67)=1,C67,EOMONTH(C67,0)+1)))*12+MONTH(IF(D67=EOMONTH(D67,0),D67,EOMONTH(D67,-1)))-MONTH(IF(DAY(C67)=1,C67,EOMONTH(C67,0)+1))+1))</f>
        <v/>
      </c>
      <c r="F67" s="25">
        <f>IF(A67="","",Trabajadores!I66)</f>
        <v/>
      </c>
      <c r="G67" s="18">
        <f>IF(A67="","",F67*Trabajadores!J66*E67/6)</f>
        <v/>
      </c>
      <c r="H67" s="25">
        <f>IF(A67="","",G67*IF(Trabajadores!H66="EPS",Datos!$B$8,Datos!$B$7))</f>
        <v/>
      </c>
      <c r="I67" s="18">
        <f>IF(A67="","",G67+H67)</f>
        <v/>
      </c>
    </row>
    <row r="68">
      <c r="A68" s="32">
        <f>IF(Trabajadores!A67="","",Trabajadores!A67)</f>
        <v/>
      </c>
      <c r="B68" s="9">
        <f>IF(A68="","",Trabajadores!B67)</f>
        <v/>
      </c>
      <c r="C68" s="31">
        <f>IF(A68="","",MAX(Trabajadores!C67,$C$3))</f>
        <v/>
      </c>
      <c r="D68" s="31">
        <f>IF(A68="","",MIN(IF(Trabajadores!D67="",$D$3,Trabajadores!D67),$D$3))</f>
        <v/>
      </c>
      <c r="E68" s="33">
        <f>IF(A68="","",MAX(0,(YEAR(IF(D68=EOMONTH(D68,0),D68,EOMONTH(D68,-1)))-YEAR(IF(DAY(C68)=1,C68,EOMONTH(C68,0)+1)))*12+MONTH(IF(D68=EOMONTH(D68,0),D68,EOMONTH(D68,-1)))-MONTH(IF(DAY(C68)=1,C68,EOMONTH(C68,0)+1))+1))</f>
        <v/>
      </c>
      <c r="F68" s="25">
        <f>IF(A68="","",Trabajadores!I67)</f>
        <v/>
      </c>
      <c r="G68" s="18">
        <f>IF(A68="","",F68*Trabajadores!J67*E68/6)</f>
        <v/>
      </c>
      <c r="H68" s="25">
        <f>IF(A68="","",G68*IF(Trabajadores!H67="EPS",Datos!$B$8,Datos!$B$7))</f>
        <v/>
      </c>
      <c r="I68" s="18">
        <f>IF(A68="","",G68+H68)</f>
        <v/>
      </c>
    </row>
    <row r="69">
      <c r="A69" s="32">
        <f>IF(Trabajadores!A68="","",Trabajadores!A68)</f>
        <v/>
      </c>
      <c r="B69" s="9">
        <f>IF(A69="","",Trabajadores!B68)</f>
        <v/>
      </c>
      <c r="C69" s="31">
        <f>IF(A69="","",MAX(Trabajadores!C68,$C$3))</f>
        <v/>
      </c>
      <c r="D69" s="31">
        <f>IF(A69="","",MIN(IF(Trabajadores!D68="",$D$3,Trabajadores!D68),$D$3))</f>
        <v/>
      </c>
      <c r="E69" s="33">
        <f>IF(A69="","",MAX(0,(YEAR(IF(D69=EOMONTH(D69,0),D69,EOMONTH(D69,-1)))-YEAR(IF(DAY(C69)=1,C69,EOMONTH(C69,0)+1)))*12+MONTH(IF(D69=EOMONTH(D69,0),D69,EOMONTH(D69,-1)))-MONTH(IF(DAY(C69)=1,C69,EOMONTH(C69,0)+1))+1))</f>
        <v/>
      </c>
      <c r="F69" s="25">
        <f>IF(A69="","",Trabajadores!I68)</f>
        <v/>
      </c>
      <c r="G69" s="18">
        <f>IF(A69="","",F69*Trabajadores!J68*E69/6)</f>
        <v/>
      </c>
      <c r="H69" s="25">
        <f>IF(A69="","",G69*IF(Trabajadores!H68="EPS",Datos!$B$8,Datos!$B$7))</f>
        <v/>
      </c>
      <c r="I69" s="18">
        <f>IF(A69="","",G69+H69)</f>
        <v/>
      </c>
    </row>
    <row r="70">
      <c r="A70" s="32">
        <f>IF(Trabajadores!A69="","",Trabajadores!A69)</f>
        <v/>
      </c>
      <c r="B70" s="9">
        <f>IF(A70="","",Trabajadores!B69)</f>
        <v/>
      </c>
      <c r="C70" s="31">
        <f>IF(A70="","",MAX(Trabajadores!C69,$C$3))</f>
        <v/>
      </c>
      <c r="D70" s="31">
        <f>IF(A70="","",MIN(IF(Trabajadores!D69="",$D$3,Trabajadores!D69),$D$3))</f>
        <v/>
      </c>
      <c r="E70" s="33">
        <f>IF(A70="","",MAX(0,(YEAR(IF(D70=EOMONTH(D70,0),D70,EOMONTH(D70,-1)))-YEAR(IF(DAY(C70)=1,C70,EOMONTH(C70,0)+1)))*12+MONTH(IF(D70=EOMONTH(D70,0),D70,EOMONTH(D70,-1)))-MONTH(IF(DAY(C70)=1,C70,EOMONTH(C70,0)+1))+1))</f>
        <v/>
      </c>
      <c r="F70" s="25">
        <f>IF(A70="","",Trabajadores!I69)</f>
        <v/>
      </c>
      <c r="G70" s="18">
        <f>IF(A70="","",F70*Trabajadores!J69*E70/6)</f>
        <v/>
      </c>
      <c r="H70" s="25">
        <f>IF(A70="","",G70*IF(Trabajadores!H69="EPS",Datos!$B$8,Datos!$B$7))</f>
        <v/>
      </c>
      <c r="I70" s="18">
        <f>IF(A70="","",G70+H70)</f>
        <v/>
      </c>
    </row>
    <row r="71">
      <c r="A71" s="32">
        <f>IF(Trabajadores!A70="","",Trabajadores!A70)</f>
        <v/>
      </c>
      <c r="B71" s="9">
        <f>IF(A71="","",Trabajadores!B70)</f>
        <v/>
      </c>
      <c r="C71" s="31">
        <f>IF(A71="","",MAX(Trabajadores!C70,$C$3))</f>
        <v/>
      </c>
      <c r="D71" s="31">
        <f>IF(A71="","",MIN(IF(Trabajadores!D70="",$D$3,Trabajadores!D70),$D$3))</f>
        <v/>
      </c>
      <c r="E71" s="33">
        <f>IF(A71="","",MAX(0,(YEAR(IF(D71=EOMONTH(D71,0),D71,EOMONTH(D71,-1)))-YEAR(IF(DAY(C71)=1,C71,EOMONTH(C71,0)+1)))*12+MONTH(IF(D71=EOMONTH(D71,0),D71,EOMONTH(D71,-1)))-MONTH(IF(DAY(C71)=1,C71,EOMONTH(C71,0)+1))+1))</f>
        <v/>
      </c>
      <c r="F71" s="25">
        <f>IF(A71="","",Trabajadores!I70)</f>
        <v/>
      </c>
      <c r="G71" s="18">
        <f>IF(A71="","",F71*Trabajadores!J70*E71/6)</f>
        <v/>
      </c>
      <c r="H71" s="25">
        <f>IF(A71="","",G71*IF(Trabajadores!H70="EPS",Datos!$B$8,Datos!$B$7))</f>
        <v/>
      </c>
      <c r="I71" s="18">
        <f>IF(A71="","",G71+H71)</f>
        <v/>
      </c>
    </row>
    <row r="72">
      <c r="A72" s="32">
        <f>IF(Trabajadores!A71="","",Trabajadores!A71)</f>
        <v/>
      </c>
      <c r="B72" s="9">
        <f>IF(A72="","",Trabajadores!B71)</f>
        <v/>
      </c>
      <c r="C72" s="31">
        <f>IF(A72="","",MAX(Trabajadores!C71,$C$3))</f>
        <v/>
      </c>
      <c r="D72" s="31">
        <f>IF(A72="","",MIN(IF(Trabajadores!D71="",$D$3,Trabajadores!D71),$D$3))</f>
        <v/>
      </c>
      <c r="E72" s="33">
        <f>IF(A72="","",MAX(0,(YEAR(IF(D72=EOMONTH(D72,0),D72,EOMONTH(D72,-1)))-YEAR(IF(DAY(C72)=1,C72,EOMONTH(C72,0)+1)))*12+MONTH(IF(D72=EOMONTH(D72,0),D72,EOMONTH(D72,-1)))-MONTH(IF(DAY(C72)=1,C72,EOMONTH(C72,0)+1))+1))</f>
        <v/>
      </c>
      <c r="F72" s="25">
        <f>IF(A72="","",Trabajadores!I71)</f>
        <v/>
      </c>
      <c r="G72" s="18">
        <f>IF(A72="","",F72*Trabajadores!J71*E72/6)</f>
        <v/>
      </c>
      <c r="H72" s="25">
        <f>IF(A72="","",G72*IF(Trabajadores!H71="EPS",Datos!$B$8,Datos!$B$7))</f>
        <v/>
      </c>
      <c r="I72" s="18">
        <f>IF(A72="","",G72+H72)</f>
        <v/>
      </c>
    </row>
    <row r="73">
      <c r="A73" s="32">
        <f>IF(Trabajadores!A72="","",Trabajadores!A72)</f>
        <v/>
      </c>
      <c r="B73" s="9">
        <f>IF(A73="","",Trabajadores!B72)</f>
        <v/>
      </c>
      <c r="C73" s="31">
        <f>IF(A73="","",MAX(Trabajadores!C72,$C$3))</f>
        <v/>
      </c>
      <c r="D73" s="31">
        <f>IF(A73="","",MIN(IF(Trabajadores!D72="",$D$3,Trabajadores!D72),$D$3))</f>
        <v/>
      </c>
      <c r="E73" s="33">
        <f>IF(A73="","",MAX(0,(YEAR(IF(D73=EOMONTH(D73,0),D73,EOMONTH(D73,-1)))-YEAR(IF(DAY(C73)=1,C73,EOMONTH(C73,0)+1)))*12+MONTH(IF(D73=EOMONTH(D73,0),D73,EOMONTH(D73,-1)))-MONTH(IF(DAY(C73)=1,C73,EOMONTH(C73,0)+1))+1))</f>
        <v/>
      </c>
      <c r="F73" s="25">
        <f>IF(A73="","",Trabajadores!I72)</f>
        <v/>
      </c>
      <c r="G73" s="18">
        <f>IF(A73="","",F73*Trabajadores!J72*E73/6)</f>
        <v/>
      </c>
      <c r="H73" s="25">
        <f>IF(A73="","",G73*IF(Trabajadores!H72="EPS",Datos!$B$8,Datos!$B$7))</f>
        <v/>
      </c>
      <c r="I73" s="18">
        <f>IF(A73="","",G73+H73)</f>
        <v/>
      </c>
    </row>
    <row r="74">
      <c r="A74" s="32">
        <f>IF(Trabajadores!A73="","",Trabajadores!A73)</f>
        <v/>
      </c>
      <c r="B74" s="9">
        <f>IF(A74="","",Trabajadores!B73)</f>
        <v/>
      </c>
      <c r="C74" s="31">
        <f>IF(A74="","",MAX(Trabajadores!C73,$C$3))</f>
        <v/>
      </c>
      <c r="D74" s="31">
        <f>IF(A74="","",MIN(IF(Trabajadores!D73="",$D$3,Trabajadores!D73),$D$3))</f>
        <v/>
      </c>
      <c r="E74" s="33">
        <f>IF(A74="","",MAX(0,(YEAR(IF(D74=EOMONTH(D74,0),D74,EOMONTH(D74,-1)))-YEAR(IF(DAY(C74)=1,C74,EOMONTH(C74,0)+1)))*12+MONTH(IF(D74=EOMONTH(D74,0),D74,EOMONTH(D74,-1)))-MONTH(IF(DAY(C74)=1,C74,EOMONTH(C74,0)+1))+1))</f>
        <v/>
      </c>
      <c r="F74" s="25">
        <f>IF(A74="","",Trabajadores!I73)</f>
        <v/>
      </c>
      <c r="G74" s="18">
        <f>IF(A74="","",F74*Trabajadores!J73*E74/6)</f>
        <v/>
      </c>
      <c r="H74" s="25">
        <f>IF(A74="","",G74*IF(Trabajadores!H73="EPS",Datos!$B$8,Datos!$B$7))</f>
        <v/>
      </c>
      <c r="I74" s="18">
        <f>IF(A74="","",G74+H74)</f>
        <v/>
      </c>
    </row>
    <row r="75">
      <c r="A75" s="32">
        <f>IF(Trabajadores!A74="","",Trabajadores!A74)</f>
        <v/>
      </c>
      <c r="B75" s="9">
        <f>IF(A75="","",Trabajadores!B74)</f>
        <v/>
      </c>
      <c r="C75" s="31">
        <f>IF(A75="","",MAX(Trabajadores!C74,$C$3))</f>
        <v/>
      </c>
      <c r="D75" s="31">
        <f>IF(A75="","",MIN(IF(Trabajadores!D74="",$D$3,Trabajadores!D74),$D$3))</f>
        <v/>
      </c>
      <c r="E75" s="33">
        <f>IF(A75="","",MAX(0,(YEAR(IF(D75=EOMONTH(D75,0),D75,EOMONTH(D75,-1)))-YEAR(IF(DAY(C75)=1,C75,EOMONTH(C75,0)+1)))*12+MONTH(IF(D75=EOMONTH(D75,0),D75,EOMONTH(D75,-1)))-MONTH(IF(DAY(C75)=1,C75,EOMONTH(C75,0)+1))+1))</f>
        <v/>
      </c>
      <c r="F75" s="25">
        <f>IF(A75="","",Trabajadores!I74)</f>
        <v/>
      </c>
      <c r="G75" s="18">
        <f>IF(A75="","",F75*Trabajadores!J74*E75/6)</f>
        <v/>
      </c>
      <c r="H75" s="25">
        <f>IF(A75="","",G75*IF(Trabajadores!H74="EPS",Datos!$B$8,Datos!$B$7))</f>
        <v/>
      </c>
      <c r="I75" s="18">
        <f>IF(A75="","",G75+H75)</f>
        <v/>
      </c>
    </row>
    <row r="76">
      <c r="A76" s="32">
        <f>IF(Trabajadores!A75="","",Trabajadores!A75)</f>
        <v/>
      </c>
      <c r="B76" s="9">
        <f>IF(A76="","",Trabajadores!B75)</f>
        <v/>
      </c>
      <c r="C76" s="31">
        <f>IF(A76="","",MAX(Trabajadores!C75,$C$3))</f>
        <v/>
      </c>
      <c r="D76" s="31">
        <f>IF(A76="","",MIN(IF(Trabajadores!D75="",$D$3,Trabajadores!D75),$D$3))</f>
        <v/>
      </c>
      <c r="E76" s="33">
        <f>IF(A76="","",MAX(0,(YEAR(IF(D76=EOMONTH(D76,0),D76,EOMONTH(D76,-1)))-YEAR(IF(DAY(C76)=1,C76,EOMONTH(C76,0)+1)))*12+MONTH(IF(D76=EOMONTH(D76,0),D76,EOMONTH(D76,-1)))-MONTH(IF(DAY(C76)=1,C76,EOMONTH(C76,0)+1))+1))</f>
        <v/>
      </c>
      <c r="F76" s="25">
        <f>IF(A76="","",Trabajadores!I75)</f>
        <v/>
      </c>
      <c r="G76" s="18">
        <f>IF(A76="","",F76*Trabajadores!J75*E76/6)</f>
        <v/>
      </c>
      <c r="H76" s="25">
        <f>IF(A76="","",G76*IF(Trabajadores!H75="EPS",Datos!$B$8,Datos!$B$7))</f>
        <v/>
      </c>
      <c r="I76" s="18">
        <f>IF(A76="","",G76+H76)</f>
        <v/>
      </c>
    </row>
    <row r="77">
      <c r="A77" s="32">
        <f>IF(Trabajadores!A76="","",Trabajadores!A76)</f>
        <v/>
      </c>
      <c r="B77" s="9">
        <f>IF(A77="","",Trabajadores!B76)</f>
        <v/>
      </c>
      <c r="C77" s="31">
        <f>IF(A77="","",MAX(Trabajadores!C76,$C$3))</f>
        <v/>
      </c>
      <c r="D77" s="31">
        <f>IF(A77="","",MIN(IF(Trabajadores!D76="",$D$3,Trabajadores!D76),$D$3))</f>
        <v/>
      </c>
      <c r="E77" s="33">
        <f>IF(A77="","",MAX(0,(YEAR(IF(D77=EOMONTH(D77,0),D77,EOMONTH(D77,-1)))-YEAR(IF(DAY(C77)=1,C77,EOMONTH(C77,0)+1)))*12+MONTH(IF(D77=EOMONTH(D77,0),D77,EOMONTH(D77,-1)))-MONTH(IF(DAY(C77)=1,C77,EOMONTH(C77,0)+1))+1))</f>
        <v/>
      </c>
      <c r="F77" s="25">
        <f>IF(A77="","",Trabajadores!I76)</f>
        <v/>
      </c>
      <c r="G77" s="18">
        <f>IF(A77="","",F77*Trabajadores!J76*E77/6)</f>
        <v/>
      </c>
      <c r="H77" s="25">
        <f>IF(A77="","",G77*IF(Trabajadores!H76="EPS",Datos!$B$8,Datos!$B$7))</f>
        <v/>
      </c>
      <c r="I77" s="18">
        <f>IF(A77="","",G77+H77)</f>
        <v/>
      </c>
    </row>
    <row r="78">
      <c r="A78" s="32">
        <f>IF(Trabajadores!A77="","",Trabajadores!A77)</f>
        <v/>
      </c>
      <c r="B78" s="9">
        <f>IF(A78="","",Trabajadores!B77)</f>
        <v/>
      </c>
      <c r="C78" s="31">
        <f>IF(A78="","",MAX(Trabajadores!C77,$C$3))</f>
        <v/>
      </c>
      <c r="D78" s="31">
        <f>IF(A78="","",MIN(IF(Trabajadores!D77="",$D$3,Trabajadores!D77),$D$3))</f>
        <v/>
      </c>
      <c r="E78" s="33">
        <f>IF(A78="","",MAX(0,(YEAR(IF(D78=EOMONTH(D78,0),D78,EOMONTH(D78,-1)))-YEAR(IF(DAY(C78)=1,C78,EOMONTH(C78,0)+1)))*12+MONTH(IF(D78=EOMONTH(D78,0),D78,EOMONTH(D78,-1)))-MONTH(IF(DAY(C78)=1,C78,EOMONTH(C78,0)+1))+1))</f>
        <v/>
      </c>
      <c r="F78" s="25">
        <f>IF(A78="","",Trabajadores!I77)</f>
        <v/>
      </c>
      <c r="G78" s="18">
        <f>IF(A78="","",F78*Trabajadores!J77*E78/6)</f>
        <v/>
      </c>
      <c r="H78" s="25">
        <f>IF(A78="","",G78*IF(Trabajadores!H77="EPS",Datos!$B$8,Datos!$B$7))</f>
        <v/>
      </c>
      <c r="I78" s="18">
        <f>IF(A78="","",G78+H78)</f>
        <v/>
      </c>
    </row>
    <row r="79">
      <c r="A79" s="32">
        <f>IF(Trabajadores!A78="","",Trabajadores!A78)</f>
        <v/>
      </c>
      <c r="B79" s="9">
        <f>IF(A79="","",Trabajadores!B78)</f>
        <v/>
      </c>
      <c r="C79" s="31">
        <f>IF(A79="","",MAX(Trabajadores!C78,$C$3))</f>
        <v/>
      </c>
      <c r="D79" s="31">
        <f>IF(A79="","",MIN(IF(Trabajadores!D78="",$D$3,Trabajadores!D78),$D$3))</f>
        <v/>
      </c>
      <c r="E79" s="33">
        <f>IF(A79="","",MAX(0,(YEAR(IF(D79=EOMONTH(D79,0),D79,EOMONTH(D79,-1)))-YEAR(IF(DAY(C79)=1,C79,EOMONTH(C79,0)+1)))*12+MONTH(IF(D79=EOMONTH(D79,0),D79,EOMONTH(D79,-1)))-MONTH(IF(DAY(C79)=1,C79,EOMONTH(C79,0)+1))+1))</f>
        <v/>
      </c>
      <c r="F79" s="25">
        <f>IF(A79="","",Trabajadores!I78)</f>
        <v/>
      </c>
      <c r="G79" s="18">
        <f>IF(A79="","",F79*Trabajadores!J78*E79/6)</f>
        <v/>
      </c>
      <c r="H79" s="25">
        <f>IF(A79="","",G79*IF(Trabajadores!H78="EPS",Datos!$B$8,Datos!$B$7))</f>
        <v/>
      </c>
      <c r="I79" s="18">
        <f>IF(A79="","",G79+H79)</f>
        <v/>
      </c>
    </row>
    <row r="80">
      <c r="A80" s="32">
        <f>IF(Trabajadores!A79="","",Trabajadores!A79)</f>
        <v/>
      </c>
      <c r="B80" s="9">
        <f>IF(A80="","",Trabajadores!B79)</f>
        <v/>
      </c>
      <c r="C80" s="31">
        <f>IF(A80="","",MAX(Trabajadores!C79,$C$3))</f>
        <v/>
      </c>
      <c r="D80" s="31">
        <f>IF(A80="","",MIN(IF(Trabajadores!D79="",$D$3,Trabajadores!D79),$D$3))</f>
        <v/>
      </c>
      <c r="E80" s="33">
        <f>IF(A80="","",MAX(0,(YEAR(IF(D80=EOMONTH(D80,0),D80,EOMONTH(D80,-1)))-YEAR(IF(DAY(C80)=1,C80,EOMONTH(C80,0)+1)))*12+MONTH(IF(D80=EOMONTH(D80,0),D80,EOMONTH(D80,-1)))-MONTH(IF(DAY(C80)=1,C80,EOMONTH(C80,0)+1))+1))</f>
        <v/>
      </c>
      <c r="F80" s="25">
        <f>IF(A80="","",Trabajadores!I79)</f>
        <v/>
      </c>
      <c r="G80" s="18">
        <f>IF(A80="","",F80*Trabajadores!J79*E80/6)</f>
        <v/>
      </c>
      <c r="H80" s="25">
        <f>IF(A80="","",G80*IF(Trabajadores!H79="EPS",Datos!$B$8,Datos!$B$7))</f>
        <v/>
      </c>
      <c r="I80" s="18">
        <f>IF(A80="","",G80+H80)</f>
        <v/>
      </c>
    </row>
    <row r="81">
      <c r="A81" s="32">
        <f>IF(Trabajadores!A80="","",Trabajadores!A80)</f>
        <v/>
      </c>
      <c r="B81" s="9">
        <f>IF(A81="","",Trabajadores!B80)</f>
        <v/>
      </c>
      <c r="C81" s="31">
        <f>IF(A81="","",MAX(Trabajadores!C80,$C$3))</f>
        <v/>
      </c>
      <c r="D81" s="31">
        <f>IF(A81="","",MIN(IF(Trabajadores!D80="",$D$3,Trabajadores!D80),$D$3))</f>
        <v/>
      </c>
      <c r="E81" s="33">
        <f>IF(A81="","",MAX(0,(YEAR(IF(D81=EOMONTH(D81,0),D81,EOMONTH(D81,-1)))-YEAR(IF(DAY(C81)=1,C81,EOMONTH(C81,0)+1)))*12+MONTH(IF(D81=EOMONTH(D81,0),D81,EOMONTH(D81,-1)))-MONTH(IF(DAY(C81)=1,C81,EOMONTH(C81,0)+1))+1))</f>
        <v/>
      </c>
      <c r="F81" s="25">
        <f>IF(A81="","",Trabajadores!I80)</f>
        <v/>
      </c>
      <c r="G81" s="18">
        <f>IF(A81="","",F81*Trabajadores!J80*E81/6)</f>
        <v/>
      </c>
      <c r="H81" s="25">
        <f>IF(A81="","",G81*IF(Trabajadores!H80="EPS",Datos!$B$8,Datos!$B$7))</f>
        <v/>
      </c>
      <c r="I81" s="18">
        <f>IF(A81="","",G81+H81)</f>
        <v/>
      </c>
    </row>
    <row r="82">
      <c r="A82" s="32">
        <f>IF(Trabajadores!A81="","",Trabajadores!A81)</f>
        <v/>
      </c>
      <c r="B82" s="9">
        <f>IF(A82="","",Trabajadores!B81)</f>
        <v/>
      </c>
      <c r="C82" s="31">
        <f>IF(A82="","",MAX(Trabajadores!C81,$C$3))</f>
        <v/>
      </c>
      <c r="D82" s="31">
        <f>IF(A82="","",MIN(IF(Trabajadores!D81="",$D$3,Trabajadores!D81),$D$3))</f>
        <v/>
      </c>
      <c r="E82" s="33">
        <f>IF(A82="","",MAX(0,(YEAR(IF(D82=EOMONTH(D82,0),D82,EOMONTH(D82,-1)))-YEAR(IF(DAY(C82)=1,C82,EOMONTH(C82,0)+1)))*12+MONTH(IF(D82=EOMONTH(D82,0),D82,EOMONTH(D82,-1)))-MONTH(IF(DAY(C82)=1,C82,EOMONTH(C82,0)+1))+1))</f>
        <v/>
      </c>
      <c r="F82" s="25">
        <f>IF(A82="","",Trabajadores!I81)</f>
        <v/>
      </c>
      <c r="G82" s="18">
        <f>IF(A82="","",F82*Trabajadores!J81*E82/6)</f>
        <v/>
      </c>
      <c r="H82" s="25">
        <f>IF(A82="","",G82*IF(Trabajadores!H81="EPS",Datos!$B$8,Datos!$B$7))</f>
        <v/>
      </c>
      <c r="I82" s="18">
        <f>IF(A82="","",G82+H82)</f>
        <v/>
      </c>
    </row>
    <row r="83">
      <c r="A83" s="32">
        <f>IF(Trabajadores!A82="","",Trabajadores!A82)</f>
        <v/>
      </c>
      <c r="B83" s="9">
        <f>IF(A83="","",Trabajadores!B82)</f>
        <v/>
      </c>
      <c r="C83" s="31">
        <f>IF(A83="","",MAX(Trabajadores!C82,$C$3))</f>
        <v/>
      </c>
      <c r="D83" s="31">
        <f>IF(A83="","",MIN(IF(Trabajadores!D82="",$D$3,Trabajadores!D82),$D$3))</f>
        <v/>
      </c>
      <c r="E83" s="33">
        <f>IF(A83="","",MAX(0,(YEAR(IF(D83=EOMONTH(D83,0),D83,EOMONTH(D83,-1)))-YEAR(IF(DAY(C83)=1,C83,EOMONTH(C83,0)+1)))*12+MONTH(IF(D83=EOMONTH(D83,0),D83,EOMONTH(D83,-1)))-MONTH(IF(DAY(C83)=1,C83,EOMONTH(C83,0)+1))+1))</f>
        <v/>
      </c>
      <c r="F83" s="25">
        <f>IF(A83="","",Trabajadores!I82)</f>
        <v/>
      </c>
      <c r="G83" s="18">
        <f>IF(A83="","",F83*Trabajadores!J82*E83/6)</f>
        <v/>
      </c>
      <c r="H83" s="25">
        <f>IF(A83="","",G83*IF(Trabajadores!H82="EPS",Datos!$B$8,Datos!$B$7))</f>
        <v/>
      </c>
      <c r="I83" s="18">
        <f>IF(A83="","",G83+H83)</f>
        <v/>
      </c>
    </row>
    <row r="84">
      <c r="A84" s="32">
        <f>IF(Trabajadores!A83="","",Trabajadores!A83)</f>
        <v/>
      </c>
      <c r="B84" s="9">
        <f>IF(A84="","",Trabajadores!B83)</f>
        <v/>
      </c>
      <c r="C84" s="31">
        <f>IF(A84="","",MAX(Trabajadores!C83,$C$3))</f>
        <v/>
      </c>
      <c r="D84" s="31">
        <f>IF(A84="","",MIN(IF(Trabajadores!D83="",$D$3,Trabajadores!D83),$D$3))</f>
        <v/>
      </c>
      <c r="E84" s="33">
        <f>IF(A84="","",MAX(0,(YEAR(IF(D84=EOMONTH(D84,0),D84,EOMONTH(D84,-1)))-YEAR(IF(DAY(C84)=1,C84,EOMONTH(C84,0)+1)))*12+MONTH(IF(D84=EOMONTH(D84,0),D84,EOMONTH(D84,-1)))-MONTH(IF(DAY(C84)=1,C84,EOMONTH(C84,0)+1))+1))</f>
        <v/>
      </c>
      <c r="F84" s="25">
        <f>IF(A84="","",Trabajadores!I83)</f>
        <v/>
      </c>
      <c r="G84" s="18">
        <f>IF(A84="","",F84*Trabajadores!J83*E84/6)</f>
        <v/>
      </c>
      <c r="H84" s="25">
        <f>IF(A84="","",G84*IF(Trabajadores!H83="EPS",Datos!$B$8,Datos!$B$7))</f>
        <v/>
      </c>
      <c r="I84" s="18">
        <f>IF(A84="","",G84+H84)</f>
        <v/>
      </c>
    </row>
    <row r="85">
      <c r="A85" s="32">
        <f>IF(Trabajadores!A84="","",Trabajadores!A84)</f>
        <v/>
      </c>
      <c r="B85" s="9">
        <f>IF(A85="","",Trabajadores!B84)</f>
        <v/>
      </c>
      <c r="C85" s="31">
        <f>IF(A85="","",MAX(Trabajadores!C84,$C$3))</f>
        <v/>
      </c>
      <c r="D85" s="31">
        <f>IF(A85="","",MIN(IF(Trabajadores!D84="",$D$3,Trabajadores!D84),$D$3))</f>
        <v/>
      </c>
      <c r="E85" s="33">
        <f>IF(A85="","",MAX(0,(YEAR(IF(D85=EOMONTH(D85,0),D85,EOMONTH(D85,-1)))-YEAR(IF(DAY(C85)=1,C85,EOMONTH(C85,0)+1)))*12+MONTH(IF(D85=EOMONTH(D85,0),D85,EOMONTH(D85,-1)))-MONTH(IF(DAY(C85)=1,C85,EOMONTH(C85,0)+1))+1))</f>
        <v/>
      </c>
      <c r="F85" s="25">
        <f>IF(A85="","",Trabajadores!I84)</f>
        <v/>
      </c>
      <c r="G85" s="18">
        <f>IF(A85="","",F85*Trabajadores!J84*E85/6)</f>
        <v/>
      </c>
      <c r="H85" s="25">
        <f>IF(A85="","",G85*IF(Trabajadores!H84="EPS",Datos!$B$8,Datos!$B$7))</f>
        <v/>
      </c>
      <c r="I85" s="18">
        <f>IF(A85="","",G85+H85)</f>
        <v/>
      </c>
    </row>
    <row r="86">
      <c r="A86" s="32">
        <f>IF(Trabajadores!A85="","",Trabajadores!A85)</f>
        <v/>
      </c>
      <c r="B86" s="9">
        <f>IF(A86="","",Trabajadores!B85)</f>
        <v/>
      </c>
      <c r="C86" s="31">
        <f>IF(A86="","",MAX(Trabajadores!C85,$C$3))</f>
        <v/>
      </c>
      <c r="D86" s="31">
        <f>IF(A86="","",MIN(IF(Trabajadores!D85="",$D$3,Trabajadores!D85),$D$3))</f>
        <v/>
      </c>
      <c r="E86" s="33">
        <f>IF(A86="","",MAX(0,(YEAR(IF(D86=EOMONTH(D86,0),D86,EOMONTH(D86,-1)))-YEAR(IF(DAY(C86)=1,C86,EOMONTH(C86,0)+1)))*12+MONTH(IF(D86=EOMONTH(D86,0),D86,EOMONTH(D86,-1)))-MONTH(IF(DAY(C86)=1,C86,EOMONTH(C86,0)+1))+1))</f>
        <v/>
      </c>
      <c r="F86" s="25">
        <f>IF(A86="","",Trabajadores!I85)</f>
        <v/>
      </c>
      <c r="G86" s="18">
        <f>IF(A86="","",F86*Trabajadores!J85*E86/6)</f>
        <v/>
      </c>
      <c r="H86" s="25">
        <f>IF(A86="","",G86*IF(Trabajadores!H85="EPS",Datos!$B$8,Datos!$B$7))</f>
        <v/>
      </c>
      <c r="I86" s="18">
        <f>IF(A86="","",G86+H86)</f>
        <v/>
      </c>
    </row>
    <row r="87">
      <c r="A87" s="32">
        <f>IF(Trabajadores!A86="","",Trabajadores!A86)</f>
        <v/>
      </c>
      <c r="B87" s="9">
        <f>IF(A87="","",Trabajadores!B86)</f>
        <v/>
      </c>
      <c r="C87" s="31">
        <f>IF(A87="","",MAX(Trabajadores!C86,$C$3))</f>
        <v/>
      </c>
      <c r="D87" s="31">
        <f>IF(A87="","",MIN(IF(Trabajadores!D86="",$D$3,Trabajadores!D86),$D$3))</f>
        <v/>
      </c>
      <c r="E87" s="33">
        <f>IF(A87="","",MAX(0,(YEAR(IF(D87=EOMONTH(D87,0),D87,EOMONTH(D87,-1)))-YEAR(IF(DAY(C87)=1,C87,EOMONTH(C87,0)+1)))*12+MONTH(IF(D87=EOMONTH(D87,0),D87,EOMONTH(D87,-1)))-MONTH(IF(DAY(C87)=1,C87,EOMONTH(C87,0)+1))+1))</f>
        <v/>
      </c>
      <c r="F87" s="25">
        <f>IF(A87="","",Trabajadores!I86)</f>
        <v/>
      </c>
      <c r="G87" s="18">
        <f>IF(A87="","",F87*Trabajadores!J86*E87/6)</f>
        <v/>
      </c>
      <c r="H87" s="25">
        <f>IF(A87="","",G87*IF(Trabajadores!H86="EPS",Datos!$B$8,Datos!$B$7))</f>
        <v/>
      </c>
      <c r="I87" s="18">
        <f>IF(A87="","",G87+H87)</f>
        <v/>
      </c>
    </row>
    <row r="88">
      <c r="A88" s="32">
        <f>IF(Trabajadores!A87="","",Trabajadores!A87)</f>
        <v/>
      </c>
      <c r="B88" s="9">
        <f>IF(A88="","",Trabajadores!B87)</f>
        <v/>
      </c>
      <c r="C88" s="31">
        <f>IF(A88="","",MAX(Trabajadores!C87,$C$3))</f>
        <v/>
      </c>
      <c r="D88" s="31">
        <f>IF(A88="","",MIN(IF(Trabajadores!D87="",$D$3,Trabajadores!D87),$D$3))</f>
        <v/>
      </c>
      <c r="E88" s="33">
        <f>IF(A88="","",MAX(0,(YEAR(IF(D88=EOMONTH(D88,0),D88,EOMONTH(D88,-1)))-YEAR(IF(DAY(C88)=1,C88,EOMONTH(C88,0)+1)))*12+MONTH(IF(D88=EOMONTH(D88,0),D88,EOMONTH(D88,-1)))-MONTH(IF(DAY(C88)=1,C88,EOMONTH(C88,0)+1))+1))</f>
        <v/>
      </c>
      <c r="F88" s="25">
        <f>IF(A88="","",Trabajadores!I87)</f>
        <v/>
      </c>
      <c r="G88" s="18">
        <f>IF(A88="","",F88*Trabajadores!J87*E88/6)</f>
        <v/>
      </c>
      <c r="H88" s="25">
        <f>IF(A88="","",G88*IF(Trabajadores!H87="EPS",Datos!$B$8,Datos!$B$7))</f>
        <v/>
      </c>
      <c r="I88" s="18">
        <f>IF(A88="","",G88+H88)</f>
        <v/>
      </c>
    </row>
    <row r="89">
      <c r="A89" s="32">
        <f>IF(Trabajadores!A88="","",Trabajadores!A88)</f>
        <v/>
      </c>
      <c r="B89" s="9">
        <f>IF(A89="","",Trabajadores!B88)</f>
        <v/>
      </c>
      <c r="C89" s="31">
        <f>IF(A89="","",MAX(Trabajadores!C88,$C$3))</f>
        <v/>
      </c>
      <c r="D89" s="31">
        <f>IF(A89="","",MIN(IF(Trabajadores!D88="",$D$3,Trabajadores!D88),$D$3))</f>
        <v/>
      </c>
      <c r="E89" s="33">
        <f>IF(A89="","",MAX(0,(YEAR(IF(D89=EOMONTH(D89,0),D89,EOMONTH(D89,-1)))-YEAR(IF(DAY(C89)=1,C89,EOMONTH(C89,0)+1)))*12+MONTH(IF(D89=EOMONTH(D89,0),D89,EOMONTH(D89,-1)))-MONTH(IF(DAY(C89)=1,C89,EOMONTH(C89,0)+1))+1))</f>
        <v/>
      </c>
      <c r="F89" s="25">
        <f>IF(A89="","",Trabajadores!I88)</f>
        <v/>
      </c>
      <c r="G89" s="18">
        <f>IF(A89="","",F89*Trabajadores!J88*E89/6)</f>
        <v/>
      </c>
      <c r="H89" s="25">
        <f>IF(A89="","",G89*IF(Trabajadores!H88="EPS",Datos!$B$8,Datos!$B$7))</f>
        <v/>
      </c>
      <c r="I89" s="18">
        <f>IF(A89="","",G89+H89)</f>
        <v/>
      </c>
    </row>
    <row r="90">
      <c r="A90" s="32">
        <f>IF(Trabajadores!A89="","",Trabajadores!A89)</f>
        <v/>
      </c>
      <c r="B90" s="9">
        <f>IF(A90="","",Trabajadores!B89)</f>
        <v/>
      </c>
      <c r="C90" s="31">
        <f>IF(A90="","",MAX(Trabajadores!C89,$C$3))</f>
        <v/>
      </c>
      <c r="D90" s="31">
        <f>IF(A90="","",MIN(IF(Trabajadores!D89="",$D$3,Trabajadores!D89),$D$3))</f>
        <v/>
      </c>
      <c r="E90" s="33">
        <f>IF(A90="","",MAX(0,(YEAR(IF(D90=EOMONTH(D90,0),D90,EOMONTH(D90,-1)))-YEAR(IF(DAY(C90)=1,C90,EOMONTH(C90,0)+1)))*12+MONTH(IF(D90=EOMONTH(D90,0),D90,EOMONTH(D90,-1)))-MONTH(IF(DAY(C90)=1,C90,EOMONTH(C90,0)+1))+1))</f>
        <v/>
      </c>
      <c r="F90" s="25">
        <f>IF(A90="","",Trabajadores!I89)</f>
        <v/>
      </c>
      <c r="G90" s="18">
        <f>IF(A90="","",F90*Trabajadores!J89*E90/6)</f>
        <v/>
      </c>
      <c r="H90" s="25">
        <f>IF(A90="","",G90*IF(Trabajadores!H89="EPS",Datos!$B$8,Datos!$B$7))</f>
        <v/>
      </c>
      <c r="I90" s="18">
        <f>IF(A90="","",G90+H90)</f>
        <v/>
      </c>
    </row>
    <row r="91">
      <c r="A91" s="32">
        <f>IF(Trabajadores!A90="","",Trabajadores!A90)</f>
        <v/>
      </c>
      <c r="B91" s="9">
        <f>IF(A91="","",Trabajadores!B90)</f>
        <v/>
      </c>
      <c r="C91" s="31">
        <f>IF(A91="","",MAX(Trabajadores!C90,$C$3))</f>
        <v/>
      </c>
      <c r="D91" s="31">
        <f>IF(A91="","",MIN(IF(Trabajadores!D90="",$D$3,Trabajadores!D90),$D$3))</f>
        <v/>
      </c>
      <c r="E91" s="33">
        <f>IF(A91="","",MAX(0,(YEAR(IF(D91=EOMONTH(D91,0),D91,EOMONTH(D91,-1)))-YEAR(IF(DAY(C91)=1,C91,EOMONTH(C91,0)+1)))*12+MONTH(IF(D91=EOMONTH(D91,0),D91,EOMONTH(D91,-1)))-MONTH(IF(DAY(C91)=1,C91,EOMONTH(C91,0)+1))+1))</f>
        <v/>
      </c>
      <c r="F91" s="25">
        <f>IF(A91="","",Trabajadores!I90)</f>
        <v/>
      </c>
      <c r="G91" s="18">
        <f>IF(A91="","",F91*Trabajadores!J90*E91/6)</f>
        <v/>
      </c>
      <c r="H91" s="25">
        <f>IF(A91="","",G91*IF(Trabajadores!H90="EPS",Datos!$B$8,Datos!$B$7))</f>
        <v/>
      </c>
      <c r="I91" s="18">
        <f>IF(A91="","",G91+H91)</f>
        <v/>
      </c>
    </row>
    <row r="92">
      <c r="A92" s="32">
        <f>IF(Trabajadores!A91="","",Trabajadores!A91)</f>
        <v/>
      </c>
      <c r="B92" s="9">
        <f>IF(A92="","",Trabajadores!B91)</f>
        <v/>
      </c>
      <c r="C92" s="31">
        <f>IF(A92="","",MAX(Trabajadores!C91,$C$3))</f>
        <v/>
      </c>
      <c r="D92" s="31">
        <f>IF(A92="","",MIN(IF(Trabajadores!D91="",$D$3,Trabajadores!D91),$D$3))</f>
        <v/>
      </c>
      <c r="E92" s="33">
        <f>IF(A92="","",MAX(0,(YEAR(IF(D92=EOMONTH(D92,0),D92,EOMONTH(D92,-1)))-YEAR(IF(DAY(C92)=1,C92,EOMONTH(C92,0)+1)))*12+MONTH(IF(D92=EOMONTH(D92,0),D92,EOMONTH(D92,-1)))-MONTH(IF(DAY(C92)=1,C92,EOMONTH(C92,0)+1))+1))</f>
        <v/>
      </c>
      <c r="F92" s="25">
        <f>IF(A92="","",Trabajadores!I91)</f>
        <v/>
      </c>
      <c r="G92" s="18">
        <f>IF(A92="","",F92*Trabajadores!J91*E92/6)</f>
        <v/>
      </c>
      <c r="H92" s="25">
        <f>IF(A92="","",G92*IF(Trabajadores!H91="EPS",Datos!$B$8,Datos!$B$7))</f>
        <v/>
      </c>
      <c r="I92" s="18">
        <f>IF(A92="","",G92+H92)</f>
        <v/>
      </c>
    </row>
    <row r="93">
      <c r="A93" s="32">
        <f>IF(Trabajadores!A92="","",Trabajadores!A92)</f>
        <v/>
      </c>
      <c r="B93" s="9">
        <f>IF(A93="","",Trabajadores!B92)</f>
        <v/>
      </c>
      <c r="C93" s="31">
        <f>IF(A93="","",MAX(Trabajadores!C92,$C$3))</f>
        <v/>
      </c>
      <c r="D93" s="31">
        <f>IF(A93="","",MIN(IF(Trabajadores!D92="",$D$3,Trabajadores!D92),$D$3))</f>
        <v/>
      </c>
      <c r="E93" s="33">
        <f>IF(A93="","",MAX(0,(YEAR(IF(D93=EOMONTH(D93,0),D93,EOMONTH(D93,-1)))-YEAR(IF(DAY(C93)=1,C93,EOMONTH(C93,0)+1)))*12+MONTH(IF(D93=EOMONTH(D93,0),D93,EOMONTH(D93,-1)))-MONTH(IF(DAY(C93)=1,C93,EOMONTH(C93,0)+1))+1))</f>
        <v/>
      </c>
      <c r="F93" s="25">
        <f>IF(A93="","",Trabajadores!I92)</f>
        <v/>
      </c>
      <c r="G93" s="18">
        <f>IF(A93="","",F93*Trabajadores!J92*E93/6)</f>
        <v/>
      </c>
      <c r="H93" s="25">
        <f>IF(A93="","",G93*IF(Trabajadores!H92="EPS",Datos!$B$8,Datos!$B$7))</f>
        <v/>
      </c>
      <c r="I93" s="18">
        <f>IF(A93="","",G93+H93)</f>
        <v/>
      </c>
    </row>
    <row r="94">
      <c r="A94" s="32">
        <f>IF(Trabajadores!A93="","",Trabajadores!A93)</f>
        <v/>
      </c>
      <c r="B94" s="9">
        <f>IF(A94="","",Trabajadores!B93)</f>
        <v/>
      </c>
      <c r="C94" s="31">
        <f>IF(A94="","",MAX(Trabajadores!C93,$C$3))</f>
        <v/>
      </c>
      <c r="D94" s="31">
        <f>IF(A94="","",MIN(IF(Trabajadores!D93="",$D$3,Trabajadores!D93),$D$3))</f>
        <v/>
      </c>
      <c r="E94" s="33">
        <f>IF(A94="","",MAX(0,(YEAR(IF(D94=EOMONTH(D94,0),D94,EOMONTH(D94,-1)))-YEAR(IF(DAY(C94)=1,C94,EOMONTH(C94,0)+1)))*12+MONTH(IF(D94=EOMONTH(D94,0),D94,EOMONTH(D94,-1)))-MONTH(IF(DAY(C94)=1,C94,EOMONTH(C94,0)+1))+1))</f>
        <v/>
      </c>
      <c r="F94" s="25">
        <f>IF(A94="","",Trabajadores!I93)</f>
        <v/>
      </c>
      <c r="G94" s="18">
        <f>IF(A94="","",F94*Trabajadores!J93*E94/6)</f>
        <v/>
      </c>
      <c r="H94" s="25">
        <f>IF(A94="","",G94*IF(Trabajadores!H93="EPS",Datos!$B$8,Datos!$B$7))</f>
        <v/>
      </c>
      <c r="I94" s="18">
        <f>IF(A94="","",G94+H94)</f>
        <v/>
      </c>
    </row>
    <row r="95">
      <c r="A95" s="32">
        <f>IF(Trabajadores!A94="","",Trabajadores!A94)</f>
        <v/>
      </c>
      <c r="B95" s="9">
        <f>IF(A95="","",Trabajadores!B94)</f>
        <v/>
      </c>
      <c r="C95" s="31">
        <f>IF(A95="","",MAX(Trabajadores!C94,$C$3))</f>
        <v/>
      </c>
      <c r="D95" s="31">
        <f>IF(A95="","",MIN(IF(Trabajadores!D94="",$D$3,Trabajadores!D94),$D$3))</f>
        <v/>
      </c>
      <c r="E95" s="33">
        <f>IF(A95="","",MAX(0,(YEAR(IF(D95=EOMONTH(D95,0),D95,EOMONTH(D95,-1)))-YEAR(IF(DAY(C95)=1,C95,EOMONTH(C95,0)+1)))*12+MONTH(IF(D95=EOMONTH(D95,0),D95,EOMONTH(D95,-1)))-MONTH(IF(DAY(C95)=1,C95,EOMONTH(C95,0)+1))+1))</f>
        <v/>
      </c>
      <c r="F95" s="25">
        <f>IF(A95="","",Trabajadores!I94)</f>
        <v/>
      </c>
      <c r="G95" s="18">
        <f>IF(A95="","",F95*Trabajadores!J94*E95/6)</f>
        <v/>
      </c>
      <c r="H95" s="25">
        <f>IF(A95="","",G95*IF(Trabajadores!H94="EPS",Datos!$B$8,Datos!$B$7))</f>
        <v/>
      </c>
      <c r="I95" s="18">
        <f>IF(A95="","",G95+H95)</f>
        <v/>
      </c>
    </row>
    <row r="96">
      <c r="A96" s="32">
        <f>IF(Trabajadores!A95="","",Trabajadores!A95)</f>
        <v/>
      </c>
      <c r="B96" s="9">
        <f>IF(A96="","",Trabajadores!B95)</f>
        <v/>
      </c>
      <c r="C96" s="31">
        <f>IF(A96="","",MAX(Trabajadores!C95,$C$3))</f>
        <v/>
      </c>
      <c r="D96" s="31">
        <f>IF(A96="","",MIN(IF(Trabajadores!D95="",$D$3,Trabajadores!D95),$D$3))</f>
        <v/>
      </c>
      <c r="E96" s="33">
        <f>IF(A96="","",MAX(0,(YEAR(IF(D96=EOMONTH(D96,0),D96,EOMONTH(D96,-1)))-YEAR(IF(DAY(C96)=1,C96,EOMONTH(C96,0)+1)))*12+MONTH(IF(D96=EOMONTH(D96,0),D96,EOMONTH(D96,-1)))-MONTH(IF(DAY(C96)=1,C96,EOMONTH(C96,0)+1))+1))</f>
        <v/>
      </c>
      <c r="F96" s="25">
        <f>IF(A96="","",Trabajadores!I95)</f>
        <v/>
      </c>
      <c r="G96" s="18">
        <f>IF(A96="","",F96*Trabajadores!J95*E96/6)</f>
        <v/>
      </c>
      <c r="H96" s="25">
        <f>IF(A96="","",G96*IF(Trabajadores!H95="EPS",Datos!$B$8,Datos!$B$7))</f>
        <v/>
      </c>
      <c r="I96" s="18">
        <f>IF(A96="","",G96+H96)</f>
        <v/>
      </c>
    </row>
    <row r="97">
      <c r="A97" s="32">
        <f>IF(Trabajadores!A96="","",Trabajadores!A96)</f>
        <v/>
      </c>
      <c r="B97" s="9">
        <f>IF(A97="","",Trabajadores!B96)</f>
        <v/>
      </c>
      <c r="C97" s="31">
        <f>IF(A97="","",MAX(Trabajadores!C96,$C$3))</f>
        <v/>
      </c>
      <c r="D97" s="31">
        <f>IF(A97="","",MIN(IF(Trabajadores!D96="",$D$3,Trabajadores!D96),$D$3))</f>
        <v/>
      </c>
      <c r="E97" s="33">
        <f>IF(A97="","",MAX(0,(YEAR(IF(D97=EOMONTH(D97,0),D97,EOMONTH(D97,-1)))-YEAR(IF(DAY(C97)=1,C97,EOMONTH(C97,0)+1)))*12+MONTH(IF(D97=EOMONTH(D97,0),D97,EOMONTH(D97,-1)))-MONTH(IF(DAY(C97)=1,C97,EOMONTH(C97,0)+1))+1))</f>
        <v/>
      </c>
      <c r="F97" s="25">
        <f>IF(A97="","",Trabajadores!I96)</f>
        <v/>
      </c>
      <c r="G97" s="18">
        <f>IF(A97="","",F97*Trabajadores!J96*E97/6)</f>
        <v/>
      </c>
      <c r="H97" s="25">
        <f>IF(A97="","",G97*IF(Trabajadores!H96="EPS",Datos!$B$8,Datos!$B$7))</f>
        <v/>
      </c>
      <c r="I97" s="18">
        <f>IF(A97="","",G97+H97)</f>
        <v/>
      </c>
    </row>
    <row r="98">
      <c r="A98" s="32">
        <f>IF(Trabajadores!A97="","",Trabajadores!A97)</f>
        <v/>
      </c>
      <c r="B98" s="9">
        <f>IF(A98="","",Trabajadores!B97)</f>
        <v/>
      </c>
      <c r="C98" s="31">
        <f>IF(A98="","",MAX(Trabajadores!C97,$C$3))</f>
        <v/>
      </c>
      <c r="D98" s="31">
        <f>IF(A98="","",MIN(IF(Trabajadores!D97="",$D$3,Trabajadores!D97),$D$3))</f>
        <v/>
      </c>
      <c r="E98" s="33">
        <f>IF(A98="","",MAX(0,(YEAR(IF(D98=EOMONTH(D98,0),D98,EOMONTH(D98,-1)))-YEAR(IF(DAY(C98)=1,C98,EOMONTH(C98,0)+1)))*12+MONTH(IF(D98=EOMONTH(D98,0),D98,EOMONTH(D98,-1)))-MONTH(IF(DAY(C98)=1,C98,EOMONTH(C98,0)+1))+1))</f>
        <v/>
      </c>
      <c r="F98" s="25">
        <f>IF(A98="","",Trabajadores!I97)</f>
        <v/>
      </c>
      <c r="G98" s="18">
        <f>IF(A98="","",F98*Trabajadores!J97*E98/6)</f>
        <v/>
      </c>
      <c r="H98" s="25">
        <f>IF(A98="","",G98*IF(Trabajadores!H97="EPS",Datos!$B$8,Datos!$B$7))</f>
        <v/>
      </c>
      <c r="I98" s="18">
        <f>IF(A98="","",G98+H98)</f>
        <v/>
      </c>
    </row>
    <row r="99">
      <c r="A99" s="32">
        <f>IF(Trabajadores!A98="","",Trabajadores!A98)</f>
        <v/>
      </c>
      <c r="B99" s="9">
        <f>IF(A99="","",Trabajadores!B98)</f>
        <v/>
      </c>
      <c r="C99" s="31">
        <f>IF(A99="","",MAX(Trabajadores!C98,$C$3))</f>
        <v/>
      </c>
      <c r="D99" s="31">
        <f>IF(A99="","",MIN(IF(Trabajadores!D98="",$D$3,Trabajadores!D98),$D$3))</f>
        <v/>
      </c>
      <c r="E99" s="33">
        <f>IF(A99="","",MAX(0,(YEAR(IF(D99=EOMONTH(D99,0),D99,EOMONTH(D99,-1)))-YEAR(IF(DAY(C99)=1,C99,EOMONTH(C99,0)+1)))*12+MONTH(IF(D99=EOMONTH(D99,0),D99,EOMONTH(D99,-1)))-MONTH(IF(DAY(C99)=1,C99,EOMONTH(C99,0)+1))+1))</f>
        <v/>
      </c>
      <c r="F99" s="25">
        <f>IF(A99="","",Trabajadores!I98)</f>
        <v/>
      </c>
      <c r="G99" s="18">
        <f>IF(A99="","",F99*Trabajadores!J98*E99/6)</f>
        <v/>
      </c>
      <c r="H99" s="25">
        <f>IF(A99="","",G99*IF(Trabajadores!H98="EPS",Datos!$B$8,Datos!$B$7))</f>
        <v/>
      </c>
      <c r="I99" s="18">
        <f>IF(A99="","",G99+H99)</f>
        <v/>
      </c>
    </row>
    <row r="100">
      <c r="A100" s="32">
        <f>IF(Trabajadores!A99="","",Trabajadores!A99)</f>
        <v/>
      </c>
      <c r="B100" s="9">
        <f>IF(A100="","",Trabajadores!B99)</f>
        <v/>
      </c>
      <c r="C100" s="31">
        <f>IF(A100="","",MAX(Trabajadores!C99,$C$3))</f>
        <v/>
      </c>
      <c r="D100" s="31">
        <f>IF(A100="","",MIN(IF(Trabajadores!D99="",$D$3,Trabajadores!D99),$D$3))</f>
        <v/>
      </c>
      <c r="E100" s="33">
        <f>IF(A100="","",MAX(0,(YEAR(IF(D100=EOMONTH(D100,0),D100,EOMONTH(D100,-1)))-YEAR(IF(DAY(C100)=1,C100,EOMONTH(C100,0)+1)))*12+MONTH(IF(D100=EOMONTH(D100,0),D100,EOMONTH(D100,-1)))-MONTH(IF(DAY(C100)=1,C100,EOMONTH(C100,0)+1))+1))</f>
        <v/>
      </c>
      <c r="F100" s="25">
        <f>IF(A100="","",Trabajadores!I99)</f>
        <v/>
      </c>
      <c r="G100" s="18">
        <f>IF(A100="","",F100*Trabajadores!J99*E100/6)</f>
        <v/>
      </c>
      <c r="H100" s="25">
        <f>IF(A100="","",G100*IF(Trabajadores!H99="EPS",Datos!$B$8,Datos!$B$7))</f>
        <v/>
      </c>
      <c r="I100" s="18">
        <f>IF(A100="","",G100+H100)</f>
        <v/>
      </c>
    </row>
    <row r="101">
      <c r="A101" s="32">
        <f>IF(Trabajadores!A100="","",Trabajadores!A100)</f>
        <v/>
      </c>
      <c r="B101" s="9">
        <f>IF(A101="","",Trabajadores!B100)</f>
        <v/>
      </c>
      <c r="C101" s="31">
        <f>IF(A101="","",MAX(Trabajadores!C100,$C$3))</f>
        <v/>
      </c>
      <c r="D101" s="31">
        <f>IF(A101="","",MIN(IF(Trabajadores!D100="",$D$3,Trabajadores!D100),$D$3))</f>
        <v/>
      </c>
      <c r="E101" s="33">
        <f>IF(A101="","",MAX(0,(YEAR(IF(D101=EOMONTH(D101,0),D101,EOMONTH(D101,-1)))-YEAR(IF(DAY(C101)=1,C101,EOMONTH(C101,0)+1)))*12+MONTH(IF(D101=EOMONTH(D101,0),D101,EOMONTH(D101,-1)))-MONTH(IF(DAY(C101)=1,C101,EOMONTH(C101,0)+1))+1))</f>
        <v/>
      </c>
      <c r="F101" s="25">
        <f>IF(A101="","",Trabajadores!I100)</f>
        <v/>
      </c>
      <c r="G101" s="18">
        <f>IF(A101="","",F101*Trabajadores!J100*E101/6)</f>
        <v/>
      </c>
      <c r="H101" s="25">
        <f>IF(A101="","",G101*IF(Trabajadores!H100="EPS",Datos!$B$8,Datos!$B$7))</f>
        <v/>
      </c>
      <c r="I101" s="18">
        <f>IF(A101="","",G101+H101)</f>
        <v/>
      </c>
    </row>
    <row r="102">
      <c r="A102" s="32">
        <f>IF(Trabajadores!A101="","",Trabajadores!A101)</f>
        <v/>
      </c>
      <c r="B102" s="9">
        <f>IF(A102="","",Trabajadores!B101)</f>
        <v/>
      </c>
      <c r="C102" s="31">
        <f>IF(A102="","",MAX(Trabajadores!C101,$C$3))</f>
        <v/>
      </c>
      <c r="D102" s="31">
        <f>IF(A102="","",MIN(IF(Trabajadores!D101="",$D$3,Trabajadores!D101),$D$3))</f>
        <v/>
      </c>
      <c r="E102" s="33">
        <f>IF(A102="","",MAX(0,(YEAR(IF(D102=EOMONTH(D102,0),D102,EOMONTH(D102,-1)))-YEAR(IF(DAY(C102)=1,C102,EOMONTH(C102,0)+1)))*12+MONTH(IF(D102=EOMONTH(D102,0),D102,EOMONTH(D102,-1)))-MONTH(IF(DAY(C102)=1,C102,EOMONTH(C102,0)+1))+1))</f>
        <v/>
      </c>
      <c r="F102" s="25">
        <f>IF(A102="","",Trabajadores!I101)</f>
        <v/>
      </c>
      <c r="G102" s="18">
        <f>IF(A102="","",F102*Trabajadores!J101*E102/6)</f>
        <v/>
      </c>
      <c r="H102" s="25">
        <f>IF(A102="","",G102*IF(Trabajadores!H101="EPS",Datos!$B$8,Datos!$B$7))</f>
        <v/>
      </c>
      <c r="I102" s="18">
        <f>IF(A102="","",G102+H102)</f>
        <v/>
      </c>
    </row>
    <row r="103">
      <c r="A103" s="32">
        <f>IF(Trabajadores!A102="","",Trabajadores!A102)</f>
        <v/>
      </c>
      <c r="B103" s="9">
        <f>IF(A103="","",Trabajadores!B102)</f>
        <v/>
      </c>
      <c r="C103" s="31">
        <f>IF(A103="","",MAX(Trabajadores!C102,$C$3))</f>
        <v/>
      </c>
      <c r="D103" s="31">
        <f>IF(A103="","",MIN(IF(Trabajadores!D102="",$D$3,Trabajadores!D102),$D$3))</f>
        <v/>
      </c>
      <c r="E103" s="33">
        <f>IF(A103="","",MAX(0,(YEAR(IF(D103=EOMONTH(D103,0),D103,EOMONTH(D103,-1)))-YEAR(IF(DAY(C103)=1,C103,EOMONTH(C103,0)+1)))*12+MONTH(IF(D103=EOMONTH(D103,0),D103,EOMONTH(D103,-1)))-MONTH(IF(DAY(C103)=1,C103,EOMONTH(C103,0)+1))+1))</f>
        <v/>
      </c>
      <c r="F103" s="25">
        <f>IF(A103="","",Trabajadores!I102)</f>
        <v/>
      </c>
      <c r="G103" s="18">
        <f>IF(A103="","",F103*Trabajadores!J102*E103/6)</f>
        <v/>
      </c>
      <c r="H103" s="25">
        <f>IF(A103="","",G103*IF(Trabajadores!H102="EPS",Datos!$B$8,Datos!$B$7))</f>
        <v/>
      </c>
      <c r="I103" s="18">
        <f>IF(A103="","",G103+H103)</f>
        <v/>
      </c>
    </row>
    <row r="104">
      <c r="A104" s="32">
        <f>IF(Trabajadores!A103="","",Trabajadores!A103)</f>
        <v/>
      </c>
      <c r="B104" s="9">
        <f>IF(A104="","",Trabajadores!B103)</f>
        <v/>
      </c>
      <c r="C104" s="31">
        <f>IF(A104="","",MAX(Trabajadores!C103,$C$3))</f>
        <v/>
      </c>
      <c r="D104" s="31">
        <f>IF(A104="","",MIN(IF(Trabajadores!D103="",$D$3,Trabajadores!D103),$D$3))</f>
        <v/>
      </c>
      <c r="E104" s="33">
        <f>IF(A104="","",MAX(0,(YEAR(IF(D104=EOMONTH(D104,0),D104,EOMONTH(D104,-1)))-YEAR(IF(DAY(C104)=1,C104,EOMONTH(C104,0)+1)))*12+MONTH(IF(D104=EOMONTH(D104,0),D104,EOMONTH(D104,-1)))-MONTH(IF(DAY(C104)=1,C104,EOMONTH(C104,0)+1))+1))</f>
        <v/>
      </c>
      <c r="F104" s="25">
        <f>IF(A104="","",Trabajadores!I103)</f>
        <v/>
      </c>
      <c r="G104" s="18">
        <f>IF(A104="","",F104*Trabajadores!J103*E104/6)</f>
        <v/>
      </c>
      <c r="H104" s="25">
        <f>IF(A104="","",G104*IF(Trabajadores!H103="EPS",Datos!$B$8,Datos!$B$7))</f>
        <v/>
      </c>
      <c r="I104" s="18">
        <f>IF(A104="","",G104+H104)</f>
        <v/>
      </c>
    </row>
    <row r="105">
      <c r="A105" s="32">
        <f>IF(Trabajadores!A104="","",Trabajadores!A104)</f>
        <v/>
      </c>
      <c r="B105" s="9">
        <f>IF(A105="","",Trabajadores!B104)</f>
        <v/>
      </c>
      <c r="C105" s="31">
        <f>IF(A105="","",MAX(Trabajadores!C104,$C$3))</f>
        <v/>
      </c>
      <c r="D105" s="31">
        <f>IF(A105="","",MIN(IF(Trabajadores!D104="",$D$3,Trabajadores!D104),$D$3))</f>
        <v/>
      </c>
      <c r="E105" s="33">
        <f>IF(A105="","",MAX(0,(YEAR(IF(D105=EOMONTH(D105,0),D105,EOMONTH(D105,-1)))-YEAR(IF(DAY(C105)=1,C105,EOMONTH(C105,0)+1)))*12+MONTH(IF(D105=EOMONTH(D105,0),D105,EOMONTH(D105,-1)))-MONTH(IF(DAY(C105)=1,C105,EOMONTH(C105,0)+1))+1))</f>
        <v/>
      </c>
      <c r="F105" s="25">
        <f>IF(A105="","",Trabajadores!I104)</f>
        <v/>
      </c>
      <c r="G105" s="18">
        <f>IF(A105="","",F105*Trabajadores!J104*E105/6)</f>
        <v/>
      </c>
      <c r="H105" s="25">
        <f>IF(A105="","",G105*IF(Trabajadores!H104="EPS",Datos!$B$8,Datos!$B$7))</f>
        <v/>
      </c>
      <c r="I105" s="18">
        <f>IF(A105="","",G105+H105)</f>
        <v/>
      </c>
    </row>
    <row r="106">
      <c r="A106" s="32">
        <f>IF(Trabajadores!A105="","",Trabajadores!A105)</f>
        <v/>
      </c>
      <c r="B106" s="9">
        <f>IF(A106="","",Trabajadores!B105)</f>
        <v/>
      </c>
      <c r="C106" s="31">
        <f>IF(A106="","",MAX(Trabajadores!C105,$C$3))</f>
        <v/>
      </c>
      <c r="D106" s="31">
        <f>IF(A106="","",MIN(IF(Trabajadores!D105="",$D$3,Trabajadores!D105),$D$3))</f>
        <v/>
      </c>
      <c r="E106" s="33">
        <f>IF(A106="","",MAX(0,(YEAR(IF(D106=EOMONTH(D106,0),D106,EOMONTH(D106,-1)))-YEAR(IF(DAY(C106)=1,C106,EOMONTH(C106,0)+1)))*12+MONTH(IF(D106=EOMONTH(D106,0),D106,EOMONTH(D106,-1)))-MONTH(IF(DAY(C106)=1,C106,EOMONTH(C106,0)+1))+1))</f>
        <v/>
      </c>
      <c r="F106" s="25">
        <f>IF(A106="","",Trabajadores!I105)</f>
        <v/>
      </c>
      <c r="G106" s="18">
        <f>IF(A106="","",F106*Trabajadores!J105*E106/6)</f>
        <v/>
      </c>
      <c r="H106" s="25">
        <f>IF(A106="","",G106*IF(Trabajadores!H105="EPS",Datos!$B$8,Datos!$B$7))</f>
        <v/>
      </c>
      <c r="I106" s="18">
        <f>IF(A106="","",G106+H106)</f>
        <v/>
      </c>
    </row>
    <row r="107">
      <c r="A107" s="30" t="inlineStr">
        <is>
          <t>Total</t>
        </is>
      </c>
      <c r="G107" s="16">
        <f>SUM(G7:G106)</f>
        <v/>
      </c>
      <c r="H107" s="16">
        <f>SUM(H7:H106)</f>
        <v/>
      </c>
      <c r="I107" s="16">
        <f>SUM(I7:I106)</f>
        <v/>
      </c>
    </row>
  </sheetData>
  <dataValidations count="1">
    <dataValidation sqref="B3" showDropDown="0" showInputMessage="0" showErrorMessage="1" allowBlank="1" errorTitle="Valor no válido" error="Elige una opción de la lista." type="list">
      <formula1>"Julio 2026,Diciembre 2026"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O10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7" customWidth="1" min="2" max="2"/>
    <col width="14" customWidth="1" min="3" max="3"/>
    <col width="14" customWidth="1" min="4" max="4"/>
    <col width="10" customWidth="1" min="5" max="5"/>
    <col width="10" customWidth="1" min="6" max="6"/>
    <col width="17" customWidth="1" min="7" max="7"/>
    <col width="15" customWidth="1" min="8" max="8"/>
    <col width="16" customWidth="1" min="9" max="9"/>
    <col width="16" customWidth="1" min="10" max="10"/>
    <col hidden="1" width="4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>
      <c r="A1" s="14" t="inlineStr">
        <is>
          <t>CTS</t>
        </is>
      </c>
    </row>
    <row r="2">
      <c r="A2" s="22" t="inlineStr">
        <is>
          <t>Fórmula: (base ÷ 12 × meses) + (base ÷ 360 × días); base = remuneración computable + 1/6 de la gratificación del semestre.</t>
        </is>
      </c>
    </row>
    <row r="3">
      <c r="A3" s="15" t="inlineStr">
        <is>
          <t>Depósito de</t>
        </is>
      </c>
      <c r="B3" s="30" t="inlineStr">
        <is>
          <t>Noviembre 2026</t>
        </is>
      </c>
      <c r="C3" s="31">
        <f>INDEX(Datos!$B$12:$B$14,MATCH($B$3,Datos!$A$12:$A$14,0))</f>
        <v/>
      </c>
      <c r="D3" s="31">
        <f>INDEX(Datos!$C$12:$C$14,MATCH($B$3,Datos!$A$12:$A$14,0))</f>
        <v/>
      </c>
      <c r="E3" s="31">
        <f>INDEX(Datos!$D$12:$D$14,MATCH($B$3,Datos!$A$12:$A$14,0))</f>
        <v/>
      </c>
      <c r="F3" s="31">
        <f>INDEX(Datos!$E$12:$E$14,MATCH($B$3,Datos!$A$12:$A$14,0))</f>
        <v/>
      </c>
      <c r="G3" s="31">
        <f>INDEX(Datos!$F$12:$F$14,MATCH($B$3,Datos!$A$12:$A$14,0))</f>
        <v/>
      </c>
    </row>
    <row r="4">
      <c r="C4" s="17" t="inlineStr">
        <is>
          <t>Periodo desde / hasta · gratificación desde / hasta · fecha límite</t>
        </is>
      </c>
    </row>
    <row r="6" ht="44" customHeight="1">
      <c r="A6" s="20" t="inlineStr">
        <is>
          <t>Nombre</t>
        </is>
      </c>
      <c r="B6" s="20" t="inlineStr">
        <is>
          <t>Régimen</t>
        </is>
      </c>
      <c r="C6" s="20" t="inlineStr">
        <is>
          <t>Cuenta desde</t>
        </is>
      </c>
      <c r="D6" s="20" t="inlineStr">
        <is>
          <t>Cuenta hasta</t>
        </is>
      </c>
      <c r="E6" s="20" t="inlineStr">
        <is>
          <t>Meses</t>
        </is>
      </c>
      <c r="F6" s="20" t="inlineStr">
        <is>
          <t>Días</t>
        </is>
      </c>
      <c r="G6" s="20" t="inlineStr">
        <is>
          <t>Remuneración computable S/</t>
        </is>
      </c>
      <c r="H6" s="20" t="inlineStr">
        <is>
          <t>1/6 de gratificación S/</t>
        </is>
      </c>
      <c r="I6" s="20" t="inlineStr">
        <is>
          <t>Base CTS S/</t>
        </is>
      </c>
      <c r="J6" s="20" t="inlineStr">
        <is>
          <t>CTS a depositar S/</t>
        </is>
      </c>
      <c r="K6" s="20" t="inlineStr"/>
      <c r="L6" s="20" t="inlineStr">
        <is>
          <t>Desde mes completo</t>
        </is>
      </c>
      <c r="M6" s="20" t="inlineStr">
        <is>
          <t>Hasta mes completo</t>
        </is>
      </c>
      <c r="N6" s="20" t="inlineStr">
        <is>
          <t>Grat.: desde</t>
        </is>
      </c>
      <c r="O6" s="20" t="inlineStr">
        <is>
          <t>Grat.: hasta</t>
        </is>
      </c>
    </row>
    <row r="7">
      <c r="A7" s="32">
        <f>IF(Trabajadores!A6="","",Trabajadores!A6)</f>
        <v/>
      </c>
      <c r="B7" s="9">
        <f>IF(A7="","",Trabajadores!B6)</f>
        <v/>
      </c>
      <c r="C7" s="31">
        <f>IF(A7="","",MAX(Trabajadores!C6,$C$3))</f>
        <v/>
      </c>
      <c r="D7" s="31">
        <f>IF(A7="","",MIN(IF(Trabajadores!D6="",$D$3,Trabajadores!D6),$D$3))</f>
        <v/>
      </c>
      <c r="E7" s="33">
        <f>IF(A7="","",MAX(0,(YEAR(M7)-YEAR(L7))*12+MONTH(M7)-MONTH(L7)+1))</f>
        <v/>
      </c>
      <c r="F7" s="33">
        <f>IF(A7="","",IF(E7=0,MAX(0,D7-C7+1),(L7-C7)+(D7-M7)))</f>
        <v/>
      </c>
      <c r="G7" s="25">
        <f>IF(A7="","",Trabajadores!I6)</f>
        <v/>
      </c>
      <c r="H7" s="25">
        <f>IF(A7="","",G7*Trabajadores!J6*MAX(0,(YEAR(IF(O7=EOMONTH(O7,0),O7,EOMONTH(O7,-1)))-YEAR(IF(DAY(N7)=1,N7,EOMONTH(N7,0)+1)))*12+MONTH(IF(O7=EOMONTH(O7,0),O7,EOMONTH(O7,-1)))-MONTH(IF(DAY(N7)=1,N7,EOMONTH(N7,0)+1))+1)/6/6)</f>
        <v/>
      </c>
      <c r="I7" s="25">
        <f>IF(A7="","",G7+H7)</f>
        <v/>
      </c>
      <c r="J7" s="18">
        <f>IF(A7="","",(I7/12*E7+I7/360*F7)*Trabajadores!K6)</f>
        <v/>
      </c>
      <c r="L7" s="31">
        <f>IF(A7="","",IF(DAY(C7)=1,C7,EOMONTH(C7,0)+1))</f>
        <v/>
      </c>
      <c r="M7" s="31">
        <f>IF(A7="","",IF(D7=EOMONTH(D7,0),D7,EOMONTH(D7,-1)))</f>
        <v/>
      </c>
      <c r="N7" s="31">
        <f>IF(A7="","",MAX(Trabajadores!C6,$E$3))</f>
        <v/>
      </c>
      <c r="O7" s="31">
        <f>IF(A7="","",MIN(IF(Trabajadores!D6="",$F$3,Trabajadores!D6),$F$3))</f>
        <v/>
      </c>
    </row>
    <row r="8">
      <c r="A8" s="32">
        <f>IF(Trabajadores!A7="","",Trabajadores!A7)</f>
        <v/>
      </c>
      <c r="B8" s="9">
        <f>IF(A8="","",Trabajadores!B7)</f>
        <v/>
      </c>
      <c r="C8" s="31">
        <f>IF(A8="","",MAX(Trabajadores!C7,$C$3))</f>
        <v/>
      </c>
      <c r="D8" s="31">
        <f>IF(A8="","",MIN(IF(Trabajadores!D7="",$D$3,Trabajadores!D7),$D$3))</f>
        <v/>
      </c>
      <c r="E8" s="33">
        <f>IF(A8="","",MAX(0,(YEAR(M8)-YEAR(L8))*12+MONTH(M8)-MONTH(L8)+1))</f>
        <v/>
      </c>
      <c r="F8" s="33">
        <f>IF(A8="","",IF(E8=0,MAX(0,D8-C8+1),(L8-C8)+(D8-M8)))</f>
        <v/>
      </c>
      <c r="G8" s="25">
        <f>IF(A8="","",Trabajadores!I7)</f>
        <v/>
      </c>
      <c r="H8" s="25">
        <f>IF(A8="","",G8*Trabajadores!J7*MAX(0,(YEAR(IF(O8=EOMONTH(O8,0),O8,EOMONTH(O8,-1)))-YEAR(IF(DAY(N8)=1,N8,EOMONTH(N8,0)+1)))*12+MONTH(IF(O8=EOMONTH(O8,0),O8,EOMONTH(O8,-1)))-MONTH(IF(DAY(N8)=1,N8,EOMONTH(N8,0)+1))+1)/6/6)</f>
        <v/>
      </c>
      <c r="I8" s="25">
        <f>IF(A8="","",G8+H8)</f>
        <v/>
      </c>
      <c r="J8" s="18">
        <f>IF(A8="","",(I8/12*E8+I8/360*F8)*Trabajadores!K7)</f>
        <v/>
      </c>
      <c r="L8" s="31">
        <f>IF(A8="","",IF(DAY(C8)=1,C8,EOMONTH(C8,0)+1))</f>
        <v/>
      </c>
      <c r="M8" s="31">
        <f>IF(A8="","",IF(D8=EOMONTH(D8,0),D8,EOMONTH(D8,-1)))</f>
        <v/>
      </c>
      <c r="N8" s="31">
        <f>IF(A8="","",MAX(Trabajadores!C7,$E$3))</f>
        <v/>
      </c>
      <c r="O8" s="31">
        <f>IF(A8="","",MIN(IF(Trabajadores!D7="",$F$3,Trabajadores!D7),$F$3))</f>
        <v/>
      </c>
    </row>
    <row r="9">
      <c r="A9" s="32">
        <f>IF(Trabajadores!A8="","",Trabajadores!A8)</f>
        <v/>
      </c>
      <c r="B9" s="9">
        <f>IF(A9="","",Trabajadores!B8)</f>
        <v/>
      </c>
      <c r="C9" s="31">
        <f>IF(A9="","",MAX(Trabajadores!C8,$C$3))</f>
        <v/>
      </c>
      <c r="D9" s="31">
        <f>IF(A9="","",MIN(IF(Trabajadores!D8="",$D$3,Trabajadores!D8),$D$3))</f>
        <v/>
      </c>
      <c r="E9" s="33">
        <f>IF(A9="","",MAX(0,(YEAR(M9)-YEAR(L9))*12+MONTH(M9)-MONTH(L9)+1))</f>
        <v/>
      </c>
      <c r="F9" s="33">
        <f>IF(A9="","",IF(E9=0,MAX(0,D9-C9+1),(L9-C9)+(D9-M9)))</f>
        <v/>
      </c>
      <c r="G9" s="25">
        <f>IF(A9="","",Trabajadores!I8)</f>
        <v/>
      </c>
      <c r="H9" s="25">
        <f>IF(A9="","",G9*Trabajadores!J8*MAX(0,(YEAR(IF(O9=EOMONTH(O9,0),O9,EOMONTH(O9,-1)))-YEAR(IF(DAY(N9)=1,N9,EOMONTH(N9,0)+1)))*12+MONTH(IF(O9=EOMONTH(O9,0),O9,EOMONTH(O9,-1)))-MONTH(IF(DAY(N9)=1,N9,EOMONTH(N9,0)+1))+1)/6/6)</f>
        <v/>
      </c>
      <c r="I9" s="25">
        <f>IF(A9="","",G9+H9)</f>
        <v/>
      </c>
      <c r="J9" s="18">
        <f>IF(A9="","",(I9/12*E9+I9/360*F9)*Trabajadores!K8)</f>
        <v/>
      </c>
      <c r="L9" s="31">
        <f>IF(A9="","",IF(DAY(C9)=1,C9,EOMONTH(C9,0)+1))</f>
        <v/>
      </c>
      <c r="M9" s="31">
        <f>IF(A9="","",IF(D9=EOMONTH(D9,0),D9,EOMONTH(D9,-1)))</f>
        <v/>
      </c>
      <c r="N9" s="31">
        <f>IF(A9="","",MAX(Trabajadores!C8,$E$3))</f>
        <v/>
      </c>
      <c r="O9" s="31">
        <f>IF(A9="","",MIN(IF(Trabajadores!D8="",$F$3,Trabajadores!D8),$F$3))</f>
        <v/>
      </c>
    </row>
    <row r="10">
      <c r="A10" s="32">
        <f>IF(Trabajadores!A9="","",Trabajadores!A9)</f>
        <v/>
      </c>
      <c r="B10" s="9">
        <f>IF(A10="","",Trabajadores!B9)</f>
        <v/>
      </c>
      <c r="C10" s="31">
        <f>IF(A10="","",MAX(Trabajadores!C9,$C$3))</f>
        <v/>
      </c>
      <c r="D10" s="31">
        <f>IF(A10="","",MIN(IF(Trabajadores!D9="",$D$3,Trabajadores!D9),$D$3))</f>
        <v/>
      </c>
      <c r="E10" s="33">
        <f>IF(A10="","",MAX(0,(YEAR(M10)-YEAR(L10))*12+MONTH(M10)-MONTH(L10)+1))</f>
        <v/>
      </c>
      <c r="F10" s="33">
        <f>IF(A10="","",IF(E10=0,MAX(0,D10-C10+1),(L10-C10)+(D10-M10)))</f>
        <v/>
      </c>
      <c r="G10" s="25">
        <f>IF(A10="","",Trabajadores!I9)</f>
        <v/>
      </c>
      <c r="H10" s="25">
        <f>IF(A10="","",G10*Trabajadores!J9*MAX(0,(YEAR(IF(O10=EOMONTH(O10,0),O10,EOMONTH(O10,-1)))-YEAR(IF(DAY(N10)=1,N10,EOMONTH(N10,0)+1)))*12+MONTH(IF(O10=EOMONTH(O10,0),O10,EOMONTH(O10,-1)))-MONTH(IF(DAY(N10)=1,N10,EOMONTH(N10,0)+1))+1)/6/6)</f>
        <v/>
      </c>
      <c r="I10" s="25">
        <f>IF(A10="","",G10+H10)</f>
        <v/>
      </c>
      <c r="J10" s="18">
        <f>IF(A10="","",(I10/12*E10+I10/360*F10)*Trabajadores!K9)</f>
        <v/>
      </c>
      <c r="L10" s="31">
        <f>IF(A10="","",IF(DAY(C10)=1,C10,EOMONTH(C10,0)+1))</f>
        <v/>
      </c>
      <c r="M10" s="31">
        <f>IF(A10="","",IF(D10=EOMONTH(D10,0),D10,EOMONTH(D10,-1)))</f>
        <v/>
      </c>
      <c r="N10" s="31">
        <f>IF(A10="","",MAX(Trabajadores!C9,$E$3))</f>
        <v/>
      </c>
      <c r="O10" s="31">
        <f>IF(A10="","",MIN(IF(Trabajadores!D9="",$F$3,Trabajadores!D9),$F$3))</f>
        <v/>
      </c>
    </row>
    <row r="11">
      <c r="A11" s="32">
        <f>IF(Trabajadores!A10="","",Trabajadores!A10)</f>
        <v/>
      </c>
      <c r="B11" s="9">
        <f>IF(A11="","",Trabajadores!B10)</f>
        <v/>
      </c>
      <c r="C11" s="31">
        <f>IF(A11="","",MAX(Trabajadores!C10,$C$3))</f>
        <v/>
      </c>
      <c r="D11" s="31">
        <f>IF(A11="","",MIN(IF(Trabajadores!D10="",$D$3,Trabajadores!D10),$D$3))</f>
        <v/>
      </c>
      <c r="E11" s="33">
        <f>IF(A11="","",MAX(0,(YEAR(M11)-YEAR(L11))*12+MONTH(M11)-MONTH(L11)+1))</f>
        <v/>
      </c>
      <c r="F11" s="33">
        <f>IF(A11="","",IF(E11=0,MAX(0,D11-C11+1),(L11-C11)+(D11-M11)))</f>
        <v/>
      </c>
      <c r="G11" s="25">
        <f>IF(A11="","",Trabajadores!I10)</f>
        <v/>
      </c>
      <c r="H11" s="25">
        <f>IF(A11="","",G11*Trabajadores!J10*MAX(0,(YEAR(IF(O11=EOMONTH(O11,0),O11,EOMONTH(O11,-1)))-YEAR(IF(DAY(N11)=1,N11,EOMONTH(N11,0)+1)))*12+MONTH(IF(O11=EOMONTH(O11,0),O11,EOMONTH(O11,-1)))-MONTH(IF(DAY(N11)=1,N11,EOMONTH(N11,0)+1))+1)/6/6)</f>
        <v/>
      </c>
      <c r="I11" s="25">
        <f>IF(A11="","",G11+H11)</f>
        <v/>
      </c>
      <c r="J11" s="18">
        <f>IF(A11="","",(I11/12*E11+I11/360*F11)*Trabajadores!K10)</f>
        <v/>
      </c>
      <c r="L11" s="31">
        <f>IF(A11="","",IF(DAY(C11)=1,C11,EOMONTH(C11,0)+1))</f>
        <v/>
      </c>
      <c r="M11" s="31">
        <f>IF(A11="","",IF(D11=EOMONTH(D11,0),D11,EOMONTH(D11,-1)))</f>
        <v/>
      </c>
      <c r="N11" s="31">
        <f>IF(A11="","",MAX(Trabajadores!C10,$E$3))</f>
        <v/>
      </c>
      <c r="O11" s="31">
        <f>IF(A11="","",MIN(IF(Trabajadores!D10="",$F$3,Trabajadores!D10),$F$3))</f>
        <v/>
      </c>
    </row>
    <row r="12">
      <c r="A12" s="32">
        <f>IF(Trabajadores!A11="","",Trabajadores!A11)</f>
        <v/>
      </c>
      <c r="B12" s="9">
        <f>IF(A12="","",Trabajadores!B11)</f>
        <v/>
      </c>
      <c r="C12" s="31">
        <f>IF(A12="","",MAX(Trabajadores!C11,$C$3))</f>
        <v/>
      </c>
      <c r="D12" s="31">
        <f>IF(A12="","",MIN(IF(Trabajadores!D11="",$D$3,Trabajadores!D11),$D$3))</f>
        <v/>
      </c>
      <c r="E12" s="33">
        <f>IF(A12="","",MAX(0,(YEAR(M12)-YEAR(L12))*12+MONTH(M12)-MONTH(L12)+1))</f>
        <v/>
      </c>
      <c r="F12" s="33">
        <f>IF(A12="","",IF(E12=0,MAX(0,D12-C12+1),(L12-C12)+(D12-M12)))</f>
        <v/>
      </c>
      <c r="G12" s="25">
        <f>IF(A12="","",Trabajadores!I11)</f>
        <v/>
      </c>
      <c r="H12" s="25">
        <f>IF(A12="","",G12*Trabajadores!J11*MAX(0,(YEAR(IF(O12=EOMONTH(O12,0),O12,EOMONTH(O12,-1)))-YEAR(IF(DAY(N12)=1,N12,EOMONTH(N12,0)+1)))*12+MONTH(IF(O12=EOMONTH(O12,0),O12,EOMONTH(O12,-1)))-MONTH(IF(DAY(N12)=1,N12,EOMONTH(N12,0)+1))+1)/6/6)</f>
        <v/>
      </c>
      <c r="I12" s="25">
        <f>IF(A12="","",G12+H12)</f>
        <v/>
      </c>
      <c r="J12" s="18">
        <f>IF(A12="","",(I12/12*E12+I12/360*F12)*Trabajadores!K11)</f>
        <v/>
      </c>
      <c r="L12" s="31">
        <f>IF(A12="","",IF(DAY(C12)=1,C12,EOMONTH(C12,0)+1))</f>
        <v/>
      </c>
      <c r="M12" s="31">
        <f>IF(A12="","",IF(D12=EOMONTH(D12,0),D12,EOMONTH(D12,-1)))</f>
        <v/>
      </c>
      <c r="N12" s="31">
        <f>IF(A12="","",MAX(Trabajadores!C11,$E$3))</f>
        <v/>
      </c>
      <c r="O12" s="31">
        <f>IF(A12="","",MIN(IF(Trabajadores!D11="",$F$3,Trabajadores!D11),$F$3))</f>
        <v/>
      </c>
    </row>
    <row r="13">
      <c r="A13" s="32">
        <f>IF(Trabajadores!A12="","",Trabajadores!A12)</f>
        <v/>
      </c>
      <c r="B13" s="9">
        <f>IF(A13="","",Trabajadores!B12)</f>
        <v/>
      </c>
      <c r="C13" s="31">
        <f>IF(A13="","",MAX(Trabajadores!C12,$C$3))</f>
        <v/>
      </c>
      <c r="D13" s="31">
        <f>IF(A13="","",MIN(IF(Trabajadores!D12="",$D$3,Trabajadores!D12),$D$3))</f>
        <v/>
      </c>
      <c r="E13" s="33">
        <f>IF(A13="","",MAX(0,(YEAR(M13)-YEAR(L13))*12+MONTH(M13)-MONTH(L13)+1))</f>
        <v/>
      </c>
      <c r="F13" s="33">
        <f>IF(A13="","",IF(E13=0,MAX(0,D13-C13+1),(L13-C13)+(D13-M13)))</f>
        <v/>
      </c>
      <c r="G13" s="25">
        <f>IF(A13="","",Trabajadores!I12)</f>
        <v/>
      </c>
      <c r="H13" s="25">
        <f>IF(A13="","",G13*Trabajadores!J12*MAX(0,(YEAR(IF(O13=EOMONTH(O13,0),O13,EOMONTH(O13,-1)))-YEAR(IF(DAY(N13)=1,N13,EOMONTH(N13,0)+1)))*12+MONTH(IF(O13=EOMONTH(O13,0),O13,EOMONTH(O13,-1)))-MONTH(IF(DAY(N13)=1,N13,EOMONTH(N13,0)+1))+1)/6/6)</f>
        <v/>
      </c>
      <c r="I13" s="25">
        <f>IF(A13="","",G13+H13)</f>
        <v/>
      </c>
      <c r="J13" s="18">
        <f>IF(A13="","",(I13/12*E13+I13/360*F13)*Trabajadores!K12)</f>
        <v/>
      </c>
      <c r="L13" s="31">
        <f>IF(A13="","",IF(DAY(C13)=1,C13,EOMONTH(C13,0)+1))</f>
        <v/>
      </c>
      <c r="M13" s="31">
        <f>IF(A13="","",IF(D13=EOMONTH(D13,0),D13,EOMONTH(D13,-1)))</f>
        <v/>
      </c>
      <c r="N13" s="31">
        <f>IF(A13="","",MAX(Trabajadores!C12,$E$3))</f>
        <v/>
      </c>
      <c r="O13" s="31">
        <f>IF(A13="","",MIN(IF(Trabajadores!D12="",$F$3,Trabajadores!D12),$F$3))</f>
        <v/>
      </c>
    </row>
    <row r="14">
      <c r="A14" s="32">
        <f>IF(Trabajadores!A13="","",Trabajadores!A13)</f>
        <v/>
      </c>
      <c r="B14" s="9">
        <f>IF(A14="","",Trabajadores!B13)</f>
        <v/>
      </c>
      <c r="C14" s="31">
        <f>IF(A14="","",MAX(Trabajadores!C13,$C$3))</f>
        <v/>
      </c>
      <c r="D14" s="31">
        <f>IF(A14="","",MIN(IF(Trabajadores!D13="",$D$3,Trabajadores!D13),$D$3))</f>
        <v/>
      </c>
      <c r="E14" s="33">
        <f>IF(A14="","",MAX(0,(YEAR(M14)-YEAR(L14))*12+MONTH(M14)-MONTH(L14)+1))</f>
        <v/>
      </c>
      <c r="F14" s="33">
        <f>IF(A14="","",IF(E14=0,MAX(0,D14-C14+1),(L14-C14)+(D14-M14)))</f>
        <v/>
      </c>
      <c r="G14" s="25">
        <f>IF(A14="","",Trabajadores!I13)</f>
        <v/>
      </c>
      <c r="H14" s="25">
        <f>IF(A14="","",G14*Trabajadores!J13*MAX(0,(YEAR(IF(O14=EOMONTH(O14,0),O14,EOMONTH(O14,-1)))-YEAR(IF(DAY(N14)=1,N14,EOMONTH(N14,0)+1)))*12+MONTH(IF(O14=EOMONTH(O14,0),O14,EOMONTH(O14,-1)))-MONTH(IF(DAY(N14)=1,N14,EOMONTH(N14,0)+1))+1)/6/6)</f>
        <v/>
      </c>
      <c r="I14" s="25">
        <f>IF(A14="","",G14+H14)</f>
        <v/>
      </c>
      <c r="J14" s="18">
        <f>IF(A14="","",(I14/12*E14+I14/360*F14)*Trabajadores!K13)</f>
        <v/>
      </c>
      <c r="L14" s="31">
        <f>IF(A14="","",IF(DAY(C14)=1,C14,EOMONTH(C14,0)+1))</f>
        <v/>
      </c>
      <c r="M14" s="31">
        <f>IF(A14="","",IF(D14=EOMONTH(D14,0),D14,EOMONTH(D14,-1)))</f>
        <v/>
      </c>
      <c r="N14" s="31">
        <f>IF(A14="","",MAX(Trabajadores!C13,$E$3))</f>
        <v/>
      </c>
      <c r="O14" s="31">
        <f>IF(A14="","",MIN(IF(Trabajadores!D13="",$F$3,Trabajadores!D13),$F$3))</f>
        <v/>
      </c>
    </row>
    <row r="15">
      <c r="A15" s="32">
        <f>IF(Trabajadores!A14="","",Trabajadores!A14)</f>
        <v/>
      </c>
      <c r="B15" s="9">
        <f>IF(A15="","",Trabajadores!B14)</f>
        <v/>
      </c>
      <c r="C15" s="31">
        <f>IF(A15="","",MAX(Trabajadores!C14,$C$3))</f>
        <v/>
      </c>
      <c r="D15" s="31">
        <f>IF(A15="","",MIN(IF(Trabajadores!D14="",$D$3,Trabajadores!D14),$D$3))</f>
        <v/>
      </c>
      <c r="E15" s="33">
        <f>IF(A15="","",MAX(0,(YEAR(M15)-YEAR(L15))*12+MONTH(M15)-MONTH(L15)+1))</f>
        <v/>
      </c>
      <c r="F15" s="33">
        <f>IF(A15="","",IF(E15=0,MAX(0,D15-C15+1),(L15-C15)+(D15-M15)))</f>
        <v/>
      </c>
      <c r="G15" s="25">
        <f>IF(A15="","",Trabajadores!I14)</f>
        <v/>
      </c>
      <c r="H15" s="25">
        <f>IF(A15="","",G15*Trabajadores!J14*MAX(0,(YEAR(IF(O15=EOMONTH(O15,0),O15,EOMONTH(O15,-1)))-YEAR(IF(DAY(N15)=1,N15,EOMONTH(N15,0)+1)))*12+MONTH(IF(O15=EOMONTH(O15,0),O15,EOMONTH(O15,-1)))-MONTH(IF(DAY(N15)=1,N15,EOMONTH(N15,0)+1))+1)/6/6)</f>
        <v/>
      </c>
      <c r="I15" s="25">
        <f>IF(A15="","",G15+H15)</f>
        <v/>
      </c>
      <c r="J15" s="18">
        <f>IF(A15="","",(I15/12*E15+I15/360*F15)*Trabajadores!K14)</f>
        <v/>
      </c>
      <c r="L15" s="31">
        <f>IF(A15="","",IF(DAY(C15)=1,C15,EOMONTH(C15,0)+1))</f>
        <v/>
      </c>
      <c r="M15" s="31">
        <f>IF(A15="","",IF(D15=EOMONTH(D15,0),D15,EOMONTH(D15,-1)))</f>
        <v/>
      </c>
      <c r="N15" s="31">
        <f>IF(A15="","",MAX(Trabajadores!C14,$E$3))</f>
        <v/>
      </c>
      <c r="O15" s="31">
        <f>IF(A15="","",MIN(IF(Trabajadores!D14="",$F$3,Trabajadores!D14),$F$3))</f>
        <v/>
      </c>
    </row>
    <row r="16">
      <c r="A16" s="32">
        <f>IF(Trabajadores!A15="","",Trabajadores!A15)</f>
        <v/>
      </c>
      <c r="B16" s="9">
        <f>IF(A16="","",Trabajadores!B15)</f>
        <v/>
      </c>
      <c r="C16" s="31">
        <f>IF(A16="","",MAX(Trabajadores!C15,$C$3))</f>
        <v/>
      </c>
      <c r="D16" s="31">
        <f>IF(A16="","",MIN(IF(Trabajadores!D15="",$D$3,Trabajadores!D15),$D$3))</f>
        <v/>
      </c>
      <c r="E16" s="33">
        <f>IF(A16="","",MAX(0,(YEAR(M16)-YEAR(L16))*12+MONTH(M16)-MONTH(L16)+1))</f>
        <v/>
      </c>
      <c r="F16" s="33">
        <f>IF(A16="","",IF(E16=0,MAX(0,D16-C16+1),(L16-C16)+(D16-M16)))</f>
        <v/>
      </c>
      <c r="G16" s="25">
        <f>IF(A16="","",Trabajadores!I15)</f>
        <v/>
      </c>
      <c r="H16" s="25">
        <f>IF(A16="","",G16*Trabajadores!J15*MAX(0,(YEAR(IF(O16=EOMONTH(O16,0),O16,EOMONTH(O16,-1)))-YEAR(IF(DAY(N16)=1,N16,EOMONTH(N16,0)+1)))*12+MONTH(IF(O16=EOMONTH(O16,0),O16,EOMONTH(O16,-1)))-MONTH(IF(DAY(N16)=1,N16,EOMONTH(N16,0)+1))+1)/6/6)</f>
        <v/>
      </c>
      <c r="I16" s="25">
        <f>IF(A16="","",G16+H16)</f>
        <v/>
      </c>
      <c r="J16" s="18">
        <f>IF(A16="","",(I16/12*E16+I16/360*F16)*Trabajadores!K15)</f>
        <v/>
      </c>
      <c r="L16" s="31">
        <f>IF(A16="","",IF(DAY(C16)=1,C16,EOMONTH(C16,0)+1))</f>
        <v/>
      </c>
      <c r="M16" s="31">
        <f>IF(A16="","",IF(D16=EOMONTH(D16,0),D16,EOMONTH(D16,-1)))</f>
        <v/>
      </c>
      <c r="N16" s="31">
        <f>IF(A16="","",MAX(Trabajadores!C15,$E$3))</f>
        <v/>
      </c>
      <c r="O16" s="31">
        <f>IF(A16="","",MIN(IF(Trabajadores!D15="",$F$3,Trabajadores!D15),$F$3))</f>
        <v/>
      </c>
    </row>
    <row r="17">
      <c r="A17" s="32">
        <f>IF(Trabajadores!A16="","",Trabajadores!A16)</f>
        <v/>
      </c>
      <c r="B17" s="9">
        <f>IF(A17="","",Trabajadores!B16)</f>
        <v/>
      </c>
      <c r="C17" s="31">
        <f>IF(A17="","",MAX(Trabajadores!C16,$C$3))</f>
        <v/>
      </c>
      <c r="D17" s="31">
        <f>IF(A17="","",MIN(IF(Trabajadores!D16="",$D$3,Trabajadores!D16),$D$3))</f>
        <v/>
      </c>
      <c r="E17" s="33">
        <f>IF(A17="","",MAX(0,(YEAR(M17)-YEAR(L17))*12+MONTH(M17)-MONTH(L17)+1))</f>
        <v/>
      </c>
      <c r="F17" s="33">
        <f>IF(A17="","",IF(E17=0,MAX(0,D17-C17+1),(L17-C17)+(D17-M17)))</f>
        <v/>
      </c>
      <c r="G17" s="25">
        <f>IF(A17="","",Trabajadores!I16)</f>
        <v/>
      </c>
      <c r="H17" s="25">
        <f>IF(A17="","",G17*Trabajadores!J16*MAX(0,(YEAR(IF(O17=EOMONTH(O17,0),O17,EOMONTH(O17,-1)))-YEAR(IF(DAY(N17)=1,N17,EOMONTH(N17,0)+1)))*12+MONTH(IF(O17=EOMONTH(O17,0),O17,EOMONTH(O17,-1)))-MONTH(IF(DAY(N17)=1,N17,EOMONTH(N17,0)+1))+1)/6/6)</f>
        <v/>
      </c>
      <c r="I17" s="25">
        <f>IF(A17="","",G17+H17)</f>
        <v/>
      </c>
      <c r="J17" s="18">
        <f>IF(A17="","",(I17/12*E17+I17/360*F17)*Trabajadores!K16)</f>
        <v/>
      </c>
      <c r="L17" s="31">
        <f>IF(A17="","",IF(DAY(C17)=1,C17,EOMONTH(C17,0)+1))</f>
        <v/>
      </c>
      <c r="M17" s="31">
        <f>IF(A17="","",IF(D17=EOMONTH(D17,0),D17,EOMONTH(D17,-1)))</f>
        <v/>
      </c>
      <c r="N17" s="31">
        <f>IF(A17="","",MAX(Trabajadores!C16,$E$3))</f>
        <v/>
      </c>
      <c r="O17" s="31">
        <f>IF(A17="","",MIN(IF(Trabajadores!D16="",$F$3,Trabajadores!D16),$F$3))</f>
        <v/>
      </c>
    </row>
    <row r="18">
      <c r="A18" s="32">
        <f>IF(Trabajadores!A17="","",Trabajadores!A17)</f>
        <v/>
      </c>
      <c r="B18" s="9">
        <f>IF(A18="","",Trabajadores!B17)</f>
        <v/>
      </c>
      <c r="C18" s="31">
        <f>IF(A18="","",MAX(Trabajadores!C17,$C$3))</f>
        <v/>
      </c>
      <c r="D18" s="31">
        <f>IF(A18="","",MIN(IF(Trabajadores!D17="",$D$3,Trabajadores!D17),$D$3))</f>
        <v/>
      </c>
      <c r="E18" s="33">
        <f>IF(A18="","",MAX(0,(YEAR(M18)-YEAR(L18))*12+MONTH(M18)-MONTH(L18)+1))</f>
        <v/>
      </c>
      <c r="F18" s="33">
        <f>IF(A18="","",IF(E18=0,MAX(0,D18-C18+1),(L18-C18)+(D18-M18)))</f>
        <v/>
      </c>
      <c r="G18" s="25">
        <f>IF(A18="","",Trabajadores!I17)</f>
        <v/>
      </c>
      <c r="H18" s="25">
        <f>IF(A18="","",G18*Trabajadores!J17*MAX(0,(YEAR(IF(O18=EOMONTH(O18,0),O18,EOMONTH(O18,-1)))-YEAR(IF(DAY(N18)=1,N18,EOMONTH(N18,0)+1)))*12+MONTH(IF(O18=EOMONTH(O18,0),O18,EOMONTH(O18,-1)))-MONTH(IF(DAY(N18)=1,N18,EOMONTH(N18,0)+1))+1)/6/6)</f>
        <v/>
      </c>
      <c r="I18" s="25">
        <f>IF(A18="","",G18+H18)</f>
        <v/>
      </c>
      <c r="J18" s="18">
        <f>IF(A18="","",(I18/12*E18+I18/360*F18)*Trabajadores!K17)</f>
        <v/>
      </c>
      <c r="L18" s="31">
        <f>IF(A18="","",IF(DAY(C18)=1,C18,EOMONTH(C18,0)+1))</f>
        <v/>
      </c>
      <c r="M18" s="31">
        <f>IF(A18="","",IF(D18=EOMONTH(D18,0),D18,EOMONTH(D18,-1)))</f>
        <v/>
      </c>
      <c r="N18" s="31">
        <f>IF(A18="","",MAX(Trabajadores!C17,$E$3))</f>
        <v/>
      </c>
      <c r="O18" s="31">
        <f>IF(A18="","",MIN(IF(Trabajadores!D17="",$F$3,Trabajadores!D17),$F$3))</f>
        <v/>
      </c>
    </row>
    <row r="19">
      <c r="A19" s="32">
        <f>IF(Trabajadores!A18="","",Trabajadores!A18)</f>
        <v/>
      </c>
      <c r="B19" s="9">
        <f>IF(A19="","",Trabajadores!B18)</f>
        <v/>
      </c>
      <c r="C19" s="31">
        <f>IF(A19="","",MAX(Trabajadores!C18,$C$3))</f>
        <v/>
      </c>
      <c r="D19" s="31">
        <f>IF(A19="","",MIN(IF(Trabajadores!D18="",$D$3,Trabajadores!D18),$D$3))</f>
        <v/>
      </c>
      <c r="E19" s="33">
        <f>IF(A19="","",MAX(0,(YEAR(M19)-YEAR(L19))*12+MONTH(M19)-MONTH(L19)+1))</f>
        <v/>
      </c>
      <c r="F19" s="33">
        <f>IF(A19="","",IF(E19=0,MAX(0,D19-C19+1),(L19-C19)+(D19-M19)))</f>
        <v/>
      </c>
      <c r="G19" s="25">
        <f>IF(A19="","",Trabajadores!I18)</f>
        <v/>
      </c>
      <c r="H19" s="25">
        <f>IF(A19="","",G19*Trabajadores!J18*MAX(0,(YEAR(IF(O19=EOMONTH(O19,0),O19,EOMONTH(O19,-1)))-YEAR(IF(DAY(N19)=1,N19,EOMONTH(N19,0)+1)))*12+MONTH(IF(O19=EOMONTH(O19,0),O19,EOMONTH(O19,-1)))-MONTH(IF(DAY(N19)=1,N19,EOMONTH(N19,0)+1))+1)/6/6)</f>
        <v/>
      </c>
      <c r="I19" s="25">
        <f>IF(A19="","",G19+H19)</f>
        <v/>
      </c>
      <c r="J19" s="18">
        <f>IF(A19="","",(I19/12*E19+I19/360*F19)*Trabajadores!K18)</f>
        <v/>
      </c>
      <c r="L19" s="31">
        <f>IF(A19="","",IF(DAY(C19)=1,C19,EOMONTH(C19,0)+1))</f>
        <v/>
      </c>
      <c r="M19" s="31">
        <f>IF(A19="","",IF(D19=EOMONTH(D19,0),D19,EOMONTH(D19,-1)))</f>
        <v/>
      </c>
      <c r="N19" s="31">
        <f>IF(A19="","",MAX(Trabajadores!C18,$E$3))</f>
        <v/>
      </c>
      <c r="O19" s="31">
        <f>IF(A19="","",MIN(IF(Trabajadores!D18="",$F$3,Trabajadores!D18),$F$3))</f>
        <v/>
      </c>
    </row>
    <row r="20">
      <c r="A20" s="32">
        <f>IF(Trabajadores!A19="","",Trabajadores!A19)</f>
        <v/>
      </c>
      <c r="B20" s="9">
        <f>IF(A20="","",Trabajadores!B19)</f>
        <v/>
      </c>
      <c r="C20" s="31">
        <f>IF(A20="","",MAX(Trabajadores!C19,$C$3))</f>
        <v/>
      </c>
      <c r="D20" s="31">
        <f>IF(A20="","",MIN(IF(Trabajadores!D19="",$D$3,Trabajadores!D19),$D$3))</f>
        <v/>
      </c>
      <c r="E20" s="33">
        <f>IF(A20="","",MAX(0,(YEAR(M20)-YEAR(L20))*12+MONTH(M20)-MONTH(L20)+1))</f>
        <v/>
      </c>
      <c r="F20" s="33">
        <f>IF(A20="","",IF(E20=0,MAX(0,D20-C20+1),(L20-C20)+(D20-M20)))</f>
        <v/>
      </c>
      <c r="G20" s="25">
        <f>IF(A20="","",Trabajadores!I19)</f>
        <v/>
      </c>
      <c r="H20" s="25">
        <f>IF(A20="","",G20*Trabajadores!J19*MAX(0,(YEAR(IF(O20=EOMONTH(O20,0),O20,EOMONTH(O20,-1)))-YEAR(IF(DAY(N20)=1,N20,EOMONTH(N20,0)+1)))*12+MONTH(IF(O20=EOMONTH(O20,0),O20,EOMONTH(O20,-1)))-MONTH(IF(DAY(N20)=1,N20,EOMONTH(N20,0)+1))+1)/6/6)</f>
        <v/>
      </c>
      <c r="I20" s="25">
        <f>IF(A20="","",G20+H20)</f>
        <v/>
      </c>
      <c r="J20" s="18">
        <f>IF(A20="","",(I20/12*E20+I20/360*F20)*Trabajadores!K19)</f>
        <v/>
      </c>
      <c r="L20" s="31">
        <f>IF(A20="","",IF(DAY(C20)=1,C20,EOMONTH(C20,0)+1))</f>
        <v/>
      </c>
      <c r="M20" s="31">
        <f>IF(A20="","",IF(D20=EOMONTH(D20,0),D20,EOMONTH(D20,-1)))</f>
        <v/>
      </c>
      <c r="N20" s="31">
        <f>IF(A20="","",MAX(Trabajadores!C19,$E$3))</f>
        <v/>
      </c>
      <c r="O20" s="31">
        <f>IF(A20="","",MIN(IF(Trabajadores!D19="",$F$3,Trabajadores!D19),$F$3))</f>
        <v/>
      </c>
    </row>
    <row r="21">
      <c r="A21" s="32">
        <f>IF(Trabajadores!A20="","",Trabajadores!A20)</f>
        <v/>
      </c>
      <c r="B21" s="9">
        <f>IF(A21="","",Trabajadores!B20)</f>
        <v/>
      </c>
      <c r="C21" s="31">
        <f>IF(A21="","",MAX(Trabajadores!C20,$C$3))</f>
        <v/>
      </c>
      <c r="D21" s="31">
        <f>IF(A21="","",MIN(IF(Trabajadores!D20="",$D$3,Trabajadores!D20),$D$3))</f>
        <v/>
      </c>
      <c r="E21" s="33">
        <f>IF(A21="","",MAX(0,(YEAR(M21)-YEAR(L21))*12+MONTH(M21)-MONTH(L21)+1))</f>
        <v/>
      </c>
      <c r="F21" s="33">
        <f>IF(A21="","",IF(E21=0,MAX(0,D21-C21+1),(L21-C21)+(D21-M21)))</f>
        <v/>
      </c>
      <c r="G21" s="25">
        <f>IF(A21="","",Trabajadores!I20)</f>
        <v/>
      </c>
      <c r="H21" s="25">
        <f>IF(A21="","",G21*Trabajadores!J20*MAX(0,(YEAR(IF(O21=EOMONTH(O21,0),O21,EOMONTH(O21,-1)))-YEAR(IF(DAY(N21)=1,N21,EOMONTH(N21,0)+1)))*12+MONTH(IF(O21=EOMONTH(O21,0),O21,EOMONTH(O21,-1)))-MONTH(IF(DAY(N21)=1,N21,EOMONTH(N21,0)+1))+1)/6/6)</f>
        <v/>
      </c>
      <c r="I21" s="25">
        <f>IF(A21="","",G21+H21)</f>
        <v/>
      </c>
      <c r="J21" s="18">
        <f>IF(A21="","",(I21/12*E21+I21/360*F21)*Trabajadores!K20)</f>
        <v/>
      </c>
      <c r="L21" s="31">
        <f>IF(A21="","",IF(DAY(C21)=1,C21,EOMONTH(C21,0)+1))</f>
        <v/>
      </c>
      <c r="M21" s="31">
        <f>IF(A21="","",IF(D21=EOMONTH(D21,0),D21,EOMONTH(D21,-1)))</f>
        <v/>
      </c>
      <c r="N21" s="31">
        <f>IF(A21="","",MAX(Trabajadores!C20,$E$3))</f>
        <v/>
      </c>
      <c r="O21" s="31">
        <f>IF(A21="","",MIN(IF(Trabajadores!D20="",$F$3,Trabajadores!D20),$F$3))</f>
        <v/>
      </c>
    </row>
    <row r="22">
      <c r="A22" s="32">
        <f>IF(Trabajadores!A21="","",Trabajadores!A21)</f>
        <v/>
      </c>
      <c r="B22" s="9">
        <f>IF(A22="","",Trabajadores!B21)</f>
        <v/>
      </c>
      <c r="C22" s="31">
        <f>IF(A22="","",MAX(Trabajadores!C21,$C$3))</f>
        <v/>
      </c>
      <c r="D22" s="31">
        <f>IF(A22="","",MIN(IF(Trabajadores!D21="",$D$3,Trabajadores!D21),$D$3))</f>
        <v/>
      </c>
      <c r="E22" s="33">
        <f>IF(A22="","",MAX(0,(YEAR(M22)-YEAR(L22))*12+MONTH(M22)-MONTH(L22)+1))</f>
        <v/>
      </c>
      <c r="F22" s="33">
        <f>IF(A22="","",IF(E22=0,MAX(0,D22-C22+1),(L22-C22)+(D22-M22)))</f>
        <v/>
      </c>
      <c r="G22" s="25">
        <f>IF(A22="","",Trabajadores!I21)</f>
        <v/>
      </c>
      <c r="H22" s="25">
        <f>IF(A22="","",G22*Trabajadores!J21*MAX(0,(YEAR(IF(O22=EOMONTH(O22,0),O22,EOMONTH(O22,-1)))-YEAR(IF(DAY(N22)=1,N22,EOMONTH(N22,0)+1)))*12+MONTH(IF(O22=EOMONTH(O22,0),O22,EOMONTH(O22,-1)))-MONTH(IF(DAY(N22)=1,N22,EOMONTH(N22,0)+1))+1)/6/6)</f>
        <v/>
      </c>
      <c r="I22" s="25">
        <f>IF(A22="","",G22+H22)</f>
        <v/>
      </c>
      <c r="J22" s="18">
        <f>IF(A22="","",(I22/12*E22+I22/360*F22)*Trabajadores!K21)</f>
        <v/>
      </c>
      <c r="L22" s="31">
        <f>IF(A22="","",IF(DAY(C22)=1,C22,EOMONTH(C22,0)+1))</f>
        <v/>
      </c>
      <c r="M22" s="31">
        <f>IF(A22="","",IF(D22=EOMONTH(D22,0),D22,EOMONTH(D22,-1)))</f>
        <v/>
      </c>
      <c r="N22" s="31">
        <f>IF(A22="","",MAX(Trabajadores!C21,$E$3))</f>
        <v/>
      </c>
      <c r="O22" s="31">
        <f>IF(A22="","",MIN(IF(Trabajadores!D21="",$F$3,Trabajadores!D21),$F$3))</f>
        <v/>
      </c>
    </row>
    <row r="23">
      <c r="A23" s="32">
        <f>IF(Trabajadores!A22="","",Trabajadores!A22)</f>
        <v/>
      </c>
      <c r="B23" s="9">
        <f>IF(A23="","",Trabajadores!B22)</f>
        <v/>
      </c>
      <c r="C23" s="31">
        <f>IF(A23="","",MAX(Trabajadores!C22,$C$3))</f>
        <v/>
      </c>
      <c r="D23" s="31">
        <f>IF(A23="","",MIN(IF(Trabajadores!D22="",$D$3,Trabajadores!D22),$D$3))</f>
        <v/>
      </c>
      <c r="E23" s="33">
        <f>IF(A23="","",MAX(0,(YEAR(M23)-YEAR(L23))*12+MONTH(M23)-MONTH(L23)+1))</f>
        <v/>
      </c>
      <c r="F23" s="33">
        <f>IF(A23="","",IF(E23=0,MAX(0,D23-C23+1),(L23-C23)+(D23-M23)))</f>
        <v/>
      </c>
      <c r="G23" s="25">
        <f>IF(A23="","",Trabajadores!I22)</f>
        <v/>
      </c>
      <c r="H23" s="25">
        <f>IF(A23="","",G23*Trabajadores!J22*MAX(0,(YEAR(IF(O23=EOMONTH(O23,0),O23,EOMONTH(O23,-1)))-YEAR(IF(DAY(N23)=1,N23,EOMONTH(N23,0)+1)))*12+MONTH(IF(O23=EOMONTH(O23,0),O23,EOMONTH(O23,-1)))-MONTH(IF(DAY(N23)=1,N23,EOMONTH(N23,0)+1))+1)/6/6)</f>
        <v/>
      </c>
      <c r="I23" s="25">
        <f>IF(A23="","",G23+H23)</f>
        <v/>
      </c>
      <c r="J23" s="18">
        <f>IF(A23="","",(I23/12*E23+I23/360*F23)*Trabajadores!K22)</f>
        <v/>
      </c>
      <c r="L23" s="31">
        <f>IF(A23="","",IF(DAY(C23)=1,C23,EOMONTH(C23,0)+1))</f>
        <v/>
      </c>
      <c r="M23" s="31">
        <f>IF(A23="","",IF(D23=EOMONTH(D23,0),D23,EOMONTH(D23,-1)))</f>
        <v/>
      </c>
      <c r="N23" s="31">
        <f>IF(A23="","",MAX(Trabajadores!C22,$E$3))</f>
        <v/>
      </c>
      <c r="O23" s="31">
        <f>IF(A23="","",MIN(IF(Trabajadores!D22="",$F$3,Trabajadores!D22),$F$3))</f>
        <v/>
      </c>
    </row>
    <row r="24">
      <c r="A24" s="32">
        <f>IF(Trabajadores!A23="","",Trabajadores!A23)</f>
        <v/>
      </c>
      <c r="B24" s="9">
        <f>IF(A24="","",Trabajadores!B23)</f>
        <v/>
      </c>
      <c r="C24" s="31">
        <f>IF(A24="","",MAX(Trabajadores!C23,$C$3))</f>
        <v/>
      </c>
      <c r="D24" s="31">
        <f>IF(A24="","",MIN(IF(Trabajadores!D23="",$D$3,Trabajadores!D23),$D$3))</f>
        <v/>
      </c>
      <c r="E24" s="33">
        <f>IF(A24="","",MAX(0,(YEAR(M24)-YEAR(L24))*12+MONTH(M24)-MONTH(L24)+1))</f>
        <v/>
      </c>
      <c r="F24" s="33">
        <f>IF(A24="","",IF(E24=0,MAX(0,D24-C24+1),(L24-C24)+(D24-M24)))</f>
        <v/>
      </c>
      <c r="G24" s="25">
        <f>IF(A24="","",Trabajadores!I23)</f>
        <v/>
      </c>
      <c r="H24" s="25">
        <f>IF(A24="","",G24*Trabajadores!J23*MAX(0,(YEAR(IF(O24=EOMONTH(O24,0),O24,EOMONTH(O24,-1)))-YEAR(IF(DAY(N24)=1,N24,EOMONTH(N24,0)+1)))*12+MONTH(IF(O24=EOMONTH(O24,0),O24,EOMONTH(O24,-1)))-MONTH(IF(DAY(N24)=1,N24,EOMONTH(N24,0)+1))+1)/6/6)</f>
        <v/>
      </c>
      <c r="I24" s="25">
        <f>IF(A24="","",G24+H24)</f>
        <v/>
      </c>
      <c r="J24" s="18">
        <f>IF(A24="","",(I24/12*E24+I24/360*F24)*Trabajadores!K23)</f>
        <v/>
      </c>
      <c r="L24" s="31">
        <f>IF(A24="","",IF(DAY(C24)=1,C24,EOMONTH(C24,0)+1))</f>
        <v/>
      </c>
      <c r="M24" s="31">
        <f>IF(A24="","",IF(D24=EOMONTH(D24,0),D24,EOMONTH(D24,-1)))</f>
        <v/>
      </c>
      <c r="N24" s="31">
        <f>IF(A24="","",MAX(Trabajadores!C23,$E$3))</f>
        <v/>
      </c>
      <c r="O24" s="31">
        <f>IF(A24="","",MIN(IF(Trabajadores!D23="",$F$3,Trabajadores!D23),$F$3))</f>
        <v/>
      </c>
    </row>
    <row r="25">
      <c r="A25" s="32">
        <f>IF(Trabajadores!A24="","",Trabajadores!A24)</f>
        <v/>
      </c>
      <c r="B25" s="9">
        <f>IF(A25="","",Trabajadores!B24)</f>
        <v/>
      </c>
      <c r="C25" s="31">
        <f>IF(A25="","",MAX(Trabajadores!C24,$C$3))</f>
        <v/>
      </c>
      <c r="D25" s="31">
        <f>IF(A25="","",MIN(IF(Trabajadores!D24="",$D$3,Trabajadores!D24),$D$3))</f>
        <v/>
      </c>
      <c r="E25" s="33">
        <f>IF(A25="","",MAX(0,(YEAR(M25)-YEAR(L25))*12+MONTH(M25)-MONTH(L25)+1))</f>
        <v/>
      </c>
      <c r="F25" s="33">
        <f>IF(A25="","",IF(E25=0,MAX(0,D25-C25+1),(L25-C25)+(D25-M25)))</f>
        <v/>
      </c>
      <c r="G25" s="25">
        <f>IF(A25="","",Trabajadores!I24)</f>
        <v/>
      </c>
      <c r="H25" s="25">
        <f>IF(A25="","",G25*Trabajadores!J24*MAX(0,(YEAR(IF(O25=EOMONTH(O25,0),O25,EOMONTH(O25,-1)))-YEAR(IF(DAY(N25)=1,N25,EOMONTH(N25,0)+1)))*12+MONTH(IF(O25=EOMONTH(O25,0),O25,EOMONTH(O25,-1)))-MONTH(IF(DAY(N25)=1,N25,EOMONTH(N25,0)+1))+1)/6/6)</f>
        <v/>
      </c>
      <c r="I25" s="25">
        <f>IF(A25="","",G25+H25)</f>
        <v/>
      </c>
      <c r="J25" s="18">
        <f>IF(A25="","",(I25/12*E25+I25/360*F25)*Trabajadores!K24)</f>
        <v/>
      </c>
      <c r="L25" s="31">
        <f>IF(A25="","",IF(DAY(C25)=1,C25,EOMONTH(C25,0)+1))</f>
        <v/>
      </c>
      <c r="M25" s="31">
        <f>IF(A25="","",IF(D25=EOMONTH(D25,0),D25,EOMONTH(D25,-1)))</f>
        <v/>
      </c>
      <c r="N25" s="31">
        <f>IF(A25="","",MAX(Trabajadores!C24,$E$3))</f>
        <v/>
      </c>
      <c r="O25" s="31">
        <f>IF(A25="","",MIN(IF(Trabajadores!D24="",$F$3,Trabajadores!D24),$F$3))</f>
        <v/>
      </c>
    </row>
    <row r="26">
      <c r="A26" s="32">
        <f>IF(Trabajadores!A25="","",Trabajadores!A25)</f>
        <v/>
      </c>
      <c r="B26" s="9">
        <f>IF(A26="","",Trabajadores!B25)</f>
        <v/>
      </c>
      <c r="C26" s="31">
        <f>IF(A26="","",MAX(Trabajadores!C25,$C$3))</f>
        <v/>
      </c>
      <c r="D26" s="31">
        <f>IF(A26="","",MIN(IF(Trabajadores!D25="",$D$3,Trabajadores!D25),$D$3))</f>
        <v/>
      </c>
      <c r="E26" s="33">
        <f>IF(A26="","",MAX(0,(YEAR(M26)-YEAR(L26))*12+MONTH(M26)-MONTH(L26)+1))</f>
        <v/>
      </c>
      <c r="F26" s="33">
        <f>IF(A26="","",IF(E26=0,MAX(0,D26-C26+1),(L26-C26)+(D26-M26)))</f>
        <v/>
      </c>
      <c r="G26" s="25">
        <f>IF(A26="","",Trabajadores!I25)</f>
        <v/>
      </c>
      <c r="H26" s="25">
        <f>IF(A26="","",G26*Trabajadores!J25*MAX(0,(YEAR(IF(O26=EOMONTH(O26,0),O26,EOMONTH(O26,-1)))-YEAR(IF(DAY(N26)=1,N26,EOMONTH(N26,0)+1)))*12+MONTH(IF(O26=EOMONTH(O26,0),O26,EOMONTH(O26,-1)))-MONTH(IF(DAY(N26)=1,N26,EOMONTH(N26,0)+1))+1)/6/6)</f>
        <v/>
      </c>
      <c r="I26" s="25">
        <f>IF(A26="","",G26+H26)</f>
        <v/>
      </c>
      <c r="J26" s="18">
        <f>IF(A26="","",(I26/12*E26+I26/360*F26)*Trabajadores!K25)</f>
        <v/>
      </c>
      <c r="L26" s="31">
        <f>IF(A26="","",IF(DAY(C26)=1,C26,EOMONTH(C26,0)+1))</f>
        <v/>
      </c>
      <c r="M26" s="31">
        <f>IF(A26="","",IF(D26=EOMONTH(D26,0),D26,EOMONTH(D26,-1)))</f>
        <v/>
      </c>
      <c r="N26" s="31">
        <f>IF(A26="","",MAX(Trabajadores!C25,$E$3))</f>
        <v/>
      </c>
      <c r="O26" s="31">
        <f>IF(A26="","",MIN(IF(Trabajadores!D25="",$F$3,Trabajadores!D25),$F$3))</f>
        <v/>
      </c>
    </row>
    <row r="27">
      <c r="A27" s="32">
        <f>IF(Trabajadores!A26="","",Trabajadores!A26)</f>
        <v/>
      </c>
      <c r="B27" s="9">
        <f>IF(A27="","",Trabajadores!B26)</f>
        <v/>
      </c>
      <c r="C27" s="31">
        <f>IF(A27="","",MAX(Trabajadores!C26,$C$3))</f>
        <v/>
      </c>
      <c r="D27" s="31">
        <f>IF(A27="","",MIN(IF(Trabajadores!D26="",$D$3,Trabajadores!D26),$D$3))</f>
        <v/>
      </c>
      <c r="E27" s="33">
        <f>IF(A27="","",MAX(0,(YEAR(M27)-YEAR(L27))*12+MONTH(M27)-MONTH(L27)+1))</f>
        <v/>
      </c>
      <c r="F27" s="33">
        <f>IF(A27="","",IF(E27=0,MAX(0,D27-C27+1),(L27-C27)+(D27-M27)))</f>
        <v/>
      </c>
      <c r="G27" s="25">
        <f>IF(A27="","",Trabajadores!I26)</f>
        <v/>
      </c>
      <c r="H27" s="25">
        <f>IF(A27="","",G27*Trabajadores!J26*MAX(0,(YEAR(IF(O27=EOMONTH(O27,0),O27,EOMONTH(O27,-1)))-YEAR(IF(DAY(N27)=1,N27,EOMONTH(N27,0)+1)))*12+MONTH(IF(O27=EOMONTH(O27,0),O27,EOMONTH(O27,-1)))-MONTH(IF(DAY(N27)=1,N27,EOMONTH(N27,0)+1))+1)/6/6)</f>
        <v/>
      </c>
      <c r="I27" s="25">
        <f>IF(A27="","",G27+H27)</f>
        <v/>
      </c>
      <c r="J27" s="18">
        <f>IF(A27="","",(I27/12*E27+I27/360*F27)*Trabajadores!K26)</f>
        <v/>
      </c>
      <c r="L27" s="31">
        <f>IF(A27="","",IF(DAY(C27)=1,C27,EOMONTH(C27,0)+1))</f>
        <v/>
      </c>
      <c r="M27" s="31">
        <f>IF(A27="","",IF(D27=EOMONTH(D27,0),D27,EOMONTH(D27,-1)))</f>
        <v/>
      </c>
      <c r="N27" s="31">
        <f>IF(A27="","",MAX(Trabajadores!C26,$E$3))</f>
        <v/>
      </c>
      <c r="O27" s="31">
        <f>IF(A27="","",MIN(IF(Trabajadores!D26="",$F$3,Trabajadores!D26),$F$3))</f>
        <v/>
      </c>
    </row>
    <row r="28">
      <c r="A28" s="32">
        <f>IF(Trabajadores!A27="","",Trabajadores!A27)</f>
        <v/>
      </c>
      <c r="B28" s="9">
        <f>IF(A28="","",Trabajadores!B27)</f>
        <v/>
      </c>
      <c r="C28" s="31">
        <f>IF(A28="","",MAX(Trabajadores!C27,$C$3))</f>
        <v/>
      </c>
      <c r="D28" s="31">
        <f>IF(A28="","",MIN(IF(Trabajadores!D27="",$D$3,Trabajadores!D27),$D$3))</f>
        <v/>
      </c>
      <c r="E28" s="33">
        <f>IF(A28="","",MAX(0,(YEAR(M28)-YEAR(L28))*12+MONTH(M28)-MONTH(L28)+1))</f>
        <v/>
      </c>
      <c r="F28" s="33">
        <f>IF(A28="","",IF(E28=0,MAX(0,D28-C28+1),(L28-C28)+(D28-M28)))</f>
        <v/>
      </c>
      <c r="G28" s="25">
        <f>IF(A28="","",Trabajadores!I27)</f>
        <v/>
      </c>
      <c r="H28" s="25">
        <f>IF(A28="","",G28*Trabajadores!J27*MAX(0,(YEAR(IF(O28=EOMONTH(O28,0),O28,EOMONTH(O28,-1)))-YEAR(IF(DAY(N28)=1,N28,EOMONTH(N28,0)+1)))*12+MONTH(IF(O28=EOMONTH(O28,0),O28,EOMONTH(O28,-1)))-MONTH(IF(DAY(N28)=1,N28,EOMONTH(N28,0)+1))+1)/6/6)</f>
        <v/>
      </c>
      <c r="I28" s="25">
        <f>IF(A28="","",G28+H28)</f>
        <v/>
      </c>
      <c r="J28" s="18">
        <f>IF(A28="","",(I28/12*E28+I28/360*F28)*Trabajadores!K27)</f>
        <v/>
      </c>
      <c r="L28" s="31">
        <f>IF(A28="","",IF(DAY(C28)=1,C28,EOMONTH(C28,0)+1))</f>
        <v/>
      </c>
      <c r="M28" s="31">
        <f>IF(A28="","",IF(D28=EOMONTH(D28,0),D28,EOMONTH(D28,-1)))</f>
        <v/>
      </c>
      <c r="N28" s="31">
        <f>IF(A28="","",MAX(Trabajadores!C27,$E$3))</f>
        <v/>
      </c>
      <c r="O28" s="31">
        <f>IF(A28="","",MIN(IF(Trabajadores!D27="",$F$3,Trabajadores!D27),$F$3))</f>
        <v/>
      </c>
    </row>
    <row r="29">
      <c r="A29" s="32">
        <f>IF(Trabajadores!A28="","",Trabajadores!A28)</f>
        <v/>
      </c>
      <c r="B29" s="9">
        <f>IF(A29="","",Trabajadores!B28)</f>
        <v/>
      </c>
      <c r="C29" s="31">
        <f>IF(A29="","",MAX(Trabajadores!C28,$C$3))</f>
        <v/>
      </c>
      <c r="D29" s="31">
        <f>IF(A29="","",MIN(IF(Trabajadores!D28="",$D$3,Trabajadores!D28),$D$3))</f>
        <v/>
      </c>
      <c r="E29" s="33">
        <f>IF(A29="","",MAX(0,(YEAR(M29)-YEAR(L29))*12+MONTH(M29)-MONTH(L29)+1))</f>
        <v/>
      </c>
      <c r="F29" s="33">
        <f>IF(A29="","",IF(E29=0,MAX(0,D29-C29+1),(L29-C29)+(D29-M29)))</f>
        <v/>
      </c>
      <c r="G29" s="25">
        <f>IF(A29="","",Trabajadores!I28)</f>
        <v/>
      </c>
      <c r="H29" s="25">
        <f>IF(A29="","",G29*Trabajadores!J28*MAX(0,(YEAR(IF(O29=EOMONTH(O29,0),O29,EOMONTH(O29,-1)))-YEAR(IF(DAY(N29)=1,N29,EOMONTH(N29,0)+1)))*12+MONTH(IF(O29=EOMONTH(O29,0),O29,EOMONTH(O29,-1)))-MONTH(IF(DAY(N29)=1,N29,EOMONTH(N29,0)+1))+1)/6/6)</f>
        <v/>
      </c>
      <c r="I29" s="25">
        <f>IF(A29="","",G29+H29)</f>
        <v/>
      </c>
      <c r="J29" s="18">
        <f>IF(A29="","",(I29/12*E29+I29/360*F29)*Trabajadores!K28)</f>
        <v/>
      </c>
      <c r="L29" s="31">
        <f>IF(A29="","",IF(DAY(C29)=1,C29,EOMONTH(C29,0)+1))</f>
        <v/>
      </c>
      <c r="M29" s="31">
        <f>IF(A29="","",IF(D29=EOMONTH(D29,0),D29,EOMONTH(D29,-1)))</f>
        <v/>
      </c>
      <c r="N29" s="31">
        <f>IF(A29="","",MAX(Trabajadores!C28,$E$3))</f>
        <v/>
      </c>
      <c r="O29" s="31">
        <f>IF(A29="","",MIN(IF(Trabajadores!D28="",$F$3,Trabajadores!D28),$F$3))</f>
        <v/>
      </c>
    </row>
    <row r="30">
      <c r="A30" s="32">
        <f>IF(Trabajadores!A29="","",Trabajadores!A29)</f>
        <v/>
      </c>
      <c r="B30" s="9">
        <f>IF(A30="","",Trabajadores!B29)</f>
        <v/>
      </c>
      <c r="C30" s="31">
        <f>IF(A30="","",MAX(Trabajadores!C29,$C$3))</f>
        <v/>
      </c>
      <c r="D30" s="31">
        <f>IF(A30="","",MIN(IF(Trabajadores!D29="",$D$3,Trabajadores!D29),$D$3))</f>
        <v/>
      </c>
      <c r="E30" s="33">
        <f>IF(A30="","",MAX(0,(YEAR(M30)-YEAR(L30))*12+MONTH(M30)-MONTH(L30)+1))</f>
        <v/>
      </c>
      <c r="F30" s="33">
        <f>IF(A30="","",IF(E30=0,MAX(0,D30-C30+1),(L30-C30)+(D30-M30)))</f>
        <v/>
      </c>
      <c r="G30" s="25">
        <f>IF(A30="","",Trabajadores!I29)</f>
        <v/>
      </c>
      <c r="H30" s="25">
        <f>IF(A30="","",G30*Trabajadores!J29*MAX(0,(YEAR(IF(O30=EOMONTH(O30,0),O30,EOMONTH(O30,-1)))-YEAR(IF(DAY(N30)=1,N30,EOMONTH(N30,0)+1)))*12+MONTH(IF(O30=EOMONTH(O30,0),O30,EOMONTH(O30,-1)))-MONTH(IF(DAY(N30)=1,N30,EOMONTH(N30,0)+1))+1)/6/6)</f>
        <v/>
      </c>
      <c r="I30" s="25">
        <f>IF(A30="","",G30+H30)</f>
        <v/>
      </c>
      <c r="J30" s="18">
        <f>IF(A30="","",(I30/12*E30+I30/360*F30)*Trabajadores!K29)</f>
        <v/>
      </c>
      <c r="L30" s="31">
        <f>IF(A30="","",IF(DAY(C30)=1,C30,EOMONTH(C30,0)+1))</f>
        <v/>
      </c>
      <c r="M30" s="31">
        <f>IF(A30="","",IF(D30=EOMONTH(D30,0),D30,EOMONTH(D30,-1)))</f>
        <v/>
      </c>
      <c r="N30" s="31">
        <f>IF(A30="","",MAX(Trabajadores!C29,$E$3))</f>
        <v/>
      </c>
      <c r="O30" s="31">
        <f>IF(A30="","",MIN(IF(Trabajadores!D29="",$F$3,Trabajadores!D29),$F$3))</f>
        <v/>
      </c>
    </row>
    <row r="31">
      <c r="A31" s="32">
        <f>IF(Trabajadores!A30="","",Trabajadores!A30)</f>
        <v/>
      </c>
      <c r="B31" s="9">
        <f>IF(A31="","",Trabajadores!B30)</f>
        <v/>
      </c>
      <c r="C31" s="31">
        <f>IF(A31="","",MAX(Trabajadores!C30,$C$3))</f>
        <v/>
      </c>
      <c r="D31" s="31">
        <f>IF(A31="","",MIN(IF(Trabajadores!D30="",$D$3,Trabajadores!D30),$D$3))</f>
        <v/>
      </c>
      <c r="E31" s="33">
        <f>IF(A31="","",MAX(0,(YEAR(M31)-YEAR(L31))*12+MONTH(M31)-MONTH(L31)+1))</f>
        <v/>
      </c>
      <c r="F31" s="33">
        <f>IF(A31="","",IF(E31=0,MAX(0,D31-C31+1),(L31-C31)+(D31-M31)))</f>
        <v/>
      </c>
      <c r="G31" s="25">
        <f>IF(A31="","",Trabajadores!I30)</f>
        <v/>
      </c>
      <c r="H31" s="25">
        <f>IF(A31="","",G31*Trabajadores!J30*MAX(0,(YEAR(IF(O31=EOMONTH(O31,0),O31,EOMONTH(O31,-1)))-YEAR(IF(DAY(N31)=1,N31,EOMONTH(N31,0)+1)))*12+MONTH(IF(O31=EOMONTH(O31,0),O31,EOMONTH(O31,-1)))-MONTH(IF(DAY(N31)=1,N31,EOMONTH(N31,0)+1))+1)/6/6)</f>
        <v/>
      </c>
      <c r="I31" s="25">
        <f>IF(A31="","",G31+H31)</f>
        <v/>
      </c>
      <c r="J31" s="18">
        <f>IF(A31="","",(I31/12*E31+I31/360*F31)*Trabajadores!K30)</f>
        <v/>
      </c>
      <c r="L31" s="31">
        <f>IF(A31="","",IF(DAY(C31)=1,C31,EOMONTH(C31,0)+1))</f>
        <v/>
      </c>
      <c r="M31" s="31">
        <f>IF(A31="","",IF(D31=EOMONTH(D31,0),D31,EOMONTH(D31,-1)))</f>
        <v/>
      </c>
      <c r="N31" s="31">
        <f>IF(A31="","",MAX(Trabajadores!C30,$E$3))</f>
        <v/>
      </c>
      <c r="O31" s="31">
        <f>IF(A31="","",MIN(IF(Trabajadores!D30="",$F$3,Trabajadores!D30),$F$3))</f>
        <v/>
      </c>
    </row>
    <row r="32">
      <c r="A32" s="32">
        <f>IF(Trabajadores!A31="","",Trabajadores!A31)</f>
        <v/>
      </c>
      <c r="B32" s="9">
        <f>IF(A32="","",Trabajadores!B31)</f>
        <v/>
      </c>
      <c r="C32" s="31">
        <f>IF(A32="","",MAX(Trabajadores!C31,$C$3))</f>
        <v/>
      </c>
      <c r="D32" s="31">
        <f>IF(A32="","",MIN(IF(Trabajadores!D31="",$D$3,Trabajadores!D31),$D$3))</f>
        <v/>
      </c>
      <c r="E32" s="33">
        <f>IF(A32="","",MAX(0,(YEAR(M32)-YEAR(L32))*12+MONTH(M32)-MONTH(L32)+1))</f>
        <v/>
      </c>
      <c r="F32" s="33">
        <f>IF(A32="","",IF(E32=0,MAX(0,D32-C32+1),(L32-C32)+(D32-M32)))</f>
        <v/>
      </c>
      <c r="G32" s="25">
        <f>IF(A32="","",Trabajadores!I31)</f>
        <v/>
      </c>
      <c r="H32" s="25">
        <f>IF(A32="","",G32*Trabajadores!J31*MAX(0,(YEAR(IF(O32=EOMONTH(O32,0),O32,EOMONTH(O32,-1)))-YEAR(IF(DAY(N32)=1,N32,EOMONTH(N32,0)+1)))*12+MONTH(IF(O32=EOMONTH(O32,0),O32,EOMONTH(O32,-1)))-MONTH(IF(DAY(N32)=1,N32,EOMONTH(N32,0)+1))+1)/6/6)</f>
        <v/>
      </c>
      <c r="I32" s="25">
        <f>IF(A32="","",G32+H32)</f>
        <v/>
      </c>
      <c r="J32" s="18">
        <f>IF(A32="","",(I32/12*E32+I32/360*F32)*Trabajadores!K31)</f>
        <v/>
      </c>
      <c r="L32" s="31">
        <f>IF(A32="","",IF(DAY(C32)=1,C32,EOMONTH(C32,0)+1))</f>
        <v/>
      </c>
      <c r="M32" s="31">
        <f>IF(A32="","",IF(D32=EOMONTH(D32,0),D32,EOMONTH(D32,-1)))</f>
        <v/>
      </c>
      <c r="N32" s="31">
        <f>IF(A32="","",MAX(Trabajadores!C31,$E$3))</f>
        <v/>
      </c>
      <c r="O32" s="31">
        <f>IF(A32="","",MIN(IF(Trabajadores!D31="",$F$3,Trabajadores!D31),$F$3))</f>
        <v/>
      </c>
    </row>
    <row r="33">
      <c r="A33" s="32">
        <f>IF(Trabajadores!A32="","",Trabajadores!A32)</f>
        <v/>
      </c>
      <c r="B33" s="9">
        <f>IF(A33="","",Trabajadores!B32)</f>
        <v/>
      </c>
      <c r="C33" s="31">
        <f>IF(A33="","",MAX(Trabajadores!C32,$C$3))</f>
        <v/>
      </c>
      <c r="D33" s="31">
        <f>IF(A33="","",MIN(IF(Trabajadores!D32="",$D$3,Trabajadores!D32),$D$3))</f>
        <v/>
      </c>
      <c r="E33" s="33">
        <f>IF(A33="","",MAX(0,(YEAR(M33)-YEAR(L33))*12+MONTH(M33)-MONTH(L33)+1))</f>
        <v/>
      </c>
      <c r="F33" s="33">
        <f>IF(A33="","",IF(E33=0,MAX(0,D33-C33+1),(L33-C33)+(D33-M33)))</f>
        <v/>
      </c>
      <c r="G33" s="25">
        <f>IF(A33="","",Trabajadores!I32)</f>
        <v/>
      </c>
      <c r="H33" s="25">
        <f>IF(A33="","",G33*Trabajadores!J32*MAX(0,(YEAR(IF(O33=EOMONTH(O33,0),O33,EOMONTH(O33,-1)))-YEAR(IF(DAY(N33)=1,N33,EOMONTH(N33,0)+1)))*12+MONTH(IF(O33=EOMONTH(O33,0),O33,EOMONTH(O33,-1)))-MONTH(IF(DAY(N33)=1,N33,EOMONTH(N33,0)+1))+1)/6/6)</f>
        <v/>
      </c>
      <c r="I33" s="25">
        <f>IF(A33="","",G33+H33)</f>
        <v/>
      </c>
      <c r="J33" s="18">
        <f>IF(A33="","",(I33/12*E33+I33/360*F33)*Trabajadores!K32)</f>
        <v/>
      </c>
      <c r="L33" s="31">
        <f>IF(A33="","",IF(DAY(C33)=1,C33,EOMONTH(C33,0)+1))</f>
        <v/>
      </c>
      <c r="M33" s="31">
        <f>IF(A33="","",IF(D33=EOMONTH(D33,0),D33,EOMONTH(D33,-1)))</f>
        <v/>
      </c>
      <c r="N33" s="31">
        <f>IF(A33="","",MAX(Trabajadores!C32,$E$3))</f>
        <v/>
      </c>
      <c r="O33" s="31">
        <f>IF(A33="","",MIN(IF(Trabajadores!D32="",$F$3,Trabajadores!D32),$F$3))</f>
        <v/>
      </c>
    </row>
    <row r="34">
      <c r="A34" s="32">
        <f>IF(Trabajadores!A33="","",Trabajadores!A33)</f>
        <v/>
      </c>
      <c r="B34" s="9">
        <f>IF(A34="","",Trabajadores!B33)</f>
        <v/>
      </c>
      <c r="C34" s="31">
        <f>IF(A34="","",MAX(Trabajadores!C33,$C$3))</f>
        <v/>
      </c>
      <c r="D34" s="31">
        <f>IF(A34="","",MIN(IF(Trabajadores!D33="",$D$3,Trabajadores!D33),$D$3))</f>
        <v/>
      </c>
      <c r="E34" s="33">
        <f>IF(A34="","",MAX(0,(YEAR(M34)-YEAR(L34))*12+MONTH(M34)-MONTH(L34)+1))</f>
        <v/>
      </c>
      <c r="F34" s="33">
        <f>IF(A34="","",IF(E34=0,MAX(0,D34-C34+1),(L34-C34)+(D34-M34)))</f>
        <v/>
      </c>
      <c r="G34" s="25">
        <f>IF(A34="","",Trabajadores!I33)</f>
        <v/>
      </c>
      <c r="H34" s="25">
        <f>IF(A34="","",G34*Trabajadores!J33*MAX(0,(YEAR(IF(O34=EOMONTH(O34,0),O34,EOMONTH(O34,-1)))-YEAR(IF(DAY(N34)=1,N34,EOMONTH(N34,0)+1)))*12+MONTH(IF(O34=EOMONTH(O34,0),O34,EOMONTH(O34,-1)))-MONTH(IF(DAY(N34)=1,N34,EOMONTH(N34,0)+1))+1)/6/6)</f>
        <v/>
      </c>
      <c r="I34" s="25">
        <f>IF(A34="","",G34+H34)</f>
        <v/>
      </c>
      <c r="J34" s="18">
        <f>IF(A34="","",(I34/12*E34+I34/360*F34)*Trabajadores!K33)</f>
        <v/>
      </c>
      <c r="L34" s="31">
        <f>IF(A34="","",IF(DAY(C34)=1,C34,EOMONTH(C34,0)+1))</f>
        <v/>
      </c>
      <c r="M34" s="31">
        <f>IF(A34="","",IF(D34=EOMONTH(D34,0),D34,EOMONTH(D34,-1)))</f>
        <v/>
      </c>
      <c r="N34" s="31">
        <f>IF(A34="","",MAX(Trabajadores!C33,$E$3))</f>
        <v/>
      </c>
      <c r="O34" s="31">
        <f>IF(A34="","",MIN(IF(Trabajadores!D33="",$F$3,Trabajadores!D33),$F$3))</f>
        <v/>
      </c>
    </row>
    <row r="35">
      <c r="A35" s="32">
        <f>IF(Trabajadores!A34="","",Trabajadores!A34)</f>
        <v/>
      </c>
      <c r="B35" s="9">
        <f>IF(A35="","",Trabajadores!B34)</f>
        <v/>
      </c>
      <c r="C35" s="31">
        <f>IF(A35="","",MAX(Trabajadores!C34,$C$3))</f>
        <v/>
      </c>
      <c r="D35" s="31">
        <f>IF(A35="","",MIN(IF(Trabajadores!D34="",$D$3,Trabajadores!D34),$D$3))</f>
        <v/>
      </c>
      <c r="E35" s="33">
        <f>IF(A35="","",MAX(0,(YEAR(M35)-YEAR(L35))*12+MONTH(M35)-MONTH(L35)+1))</f>
        <v/>
      </c>
      <c r="F35" s="33">
        <f>IF(A35="","",IF(E35=0,MAX(0,D35-C35+1),(L35-C35)+(D35-M35)))</f>
        <v/>
      </c>
      <c r="G35" s="25">
        <f>IF(A35="","",Trabajadores!I34)</f>
        <v/>
      </c>
      <c r="H35" s="25">
        <f>IF(A35="","",G35*Trabajadores!J34*MAX(0,(YEAR(IF(O35=EOMONTH(O35,0),O35,EOMONTH(O35,-1)))-YEAR(IF(DAY(N35)=1,N35,EOMONTH(N35,0)+1)))*12+MONTH(IF(O35=EOMONTH(O35,0),O35,EOMONTH(O35,-1)))-MONTH(IF(DAY(N35)=1,N35,EOMONTH(N35,0)+1))+1)/6/6)</f>
        <v/>
      </c>
      <c r="I35" s="25">
        <f>IF(A35="","",G35+H35)</f>
        <v/>
      </c>
      <c r="J35" s="18">
        <f>IF(A35="","",(I35/12*E35+I35/360*F35)*Trabajadores!K34)</f>
        <v/>
      </c>
      <c r="L35" s="31">
        <f>IF(A35="","",IF(DAY(C35)=1,C35,EOMONTH(C35,0)+1))</f>
        <v/>
      </c>
      <c r="M35" s="31">
        <f>IF(A35="","",IF(D35=EOMONTH(D35,0),D35,EOMONTH(D35,-1)))</f>
        <v/>
      </c>
      <c r="N35" s="31">
        <f>IF(A35="","",MAX(Trabajadores!C34,$E$3))</f>
        <v/>
      </c>
      <c r="O35" s="31">
        <f>IF(A35="","",MIN(IF(Trabajadores!D34="",$F$3,Trabajadores!D34),$F$3))</f>
        <v/>
      </c>
    </row>
    <row r="36">
      <c r="A36" s="32">
        <f>IF(Trabajadores!A35="","",Trabajadores!A35)</f>
        <v/>
      </c>
      <c r="B36" s="9">
        <f>IF(A36="","",Trabajadores!B35)</f>
        <v/>
      </c>
      <c r="C36" s="31">
        <f>IF(A36="","",MAX(Trabajadores!C35,$C$3))</f>
        <v/>
      </c>
      <c r="D36" s="31">
        <f>IF(A36="","",MIN(IF(Trabajadores!D35="",$D$3,Trabajadores!D35),$D$3))</f>
        <v/>
      </c>
      <c r="E36" s="33">
        <f>IF(A36="","",MAX(0,(YEAR(M36)-YEAR(L36))*12+MONTH(M36)-MONTH(L36)+1))</f>
        <v/>
      </c>
      <c r="F36" s="33">
        <f>IF(A36="","",IF(E36=0,MAX(0,D36-C36+1),(L36-C36)+(D36-M36)))</f>
        <v/>
      </c>
      <c r="G36" s="25">
        <f>IF(A36="","",Trabajadores!I35)</f>
        <v/>
      </c>
      <c r="H36" s="25">
        <f>IF(A36="","",G36*Trabajadores!J35*MAX(0,(YEAR(IF(O36=EOMONTH(O36,0),O36,EOMONTH(O36,-1)))-YEAR(IF(DAY(N36)=1,N36,EOMONTH(N36,0)+1)))*12+MONTH(IF(O36=EOMONTH(O36,0),O36,EOMONTH(O36,-1)))-MONTH(IF(DAY(N36)=1,N36,EOMONTH(N36,0)+1))+1)/6/6)</f>
        <v/>
      </c>
      <c r="I36" s="25">
        <f>IF(A36="","",G36+H36)</f>
        <v/>
      </c>
      <c r="J36" s="18">
        <f>IF(A36="","",(I36/12*E36+I36/360*F36)*Trabajadores!K35)</f>
        <v/>
      </c>
      <c r="L36" s="31">
        <f>IF(A36="","",IF(DAY(C36)=1,C36,EOMONTH(C36,0)+1))</f>
        <v/>
      </c>
      <c r="M36" s="31">
        <f>IF(A36="","",IF(D36=EOMONTH(D36,0),D36,EOMONTH(D36,-1)))</f>
        <v/>
      </c>
      <c r="N36" s="31">
        <f>IF(A36="","",MAX(Trabajadores!C35,$E$3))</f>
        <v/>
      </c>
      <c r="O36" s="31">
        <f>IF(A36="","",MIN(IF(Trabajadores!D35="",$F$3,Trabajadores!D35),$F$3))</f>
        <v/>
      </c>
    </row>
    <row r="37">
      <c r="A37" s="32">
        <f>IF(Trabajadores!A36="","",Trabajadores!A36)</f>
        <v/>
      </c>
      <c r="B37" s="9">
        <f>IF(A37="","",Trabajadores!B36)</f>
        <v/>
      </c>
      <c r="C37" s="31">
        <f>IF(A37="","",MAX(Trabajadores!C36,$C$3))</f>
        <v/>
      </c>
      <c r="D37" s="31">
        <f>IF(A37="","",MIN(IF(Trabajadores!D36="",$D$3,Trabajadores!D36),$D$3))</f>
        <v/>
      </c>
      <c r="E37" s="33">
        <f>IF(A37="","",MAX(0,(YEAR(M37)-YEAR(L37))*12+MONTH(M37)-MONTH(L37)+1))</f>
        <v/>
      </c>
      <c r="F37" s="33">
        <f>IF(A37="","",IF(E37=0,MAX(0,D37-C37+1),(L37-C37)+(D37-M37)))</f>
        <v/>
      </c>
      <c r="G37" s="25">
        <f>IF(A37="","",Trabajadores!I36)</f>
        <v/>
      </c>
      <c r="H37" s="25">
        <f>IF(A37="","",G37*Trabajadores!J36*MAX(0,(YEAR(IF(O37=EOMONTH(O37,0),O37,EOMONTH(O37,-1)))-YEAR(IF(DAY(N37)=1,N37,EOMONTH(N37,0)+1)))*12+MONTH(IF(O37=EOMONTH(O37,0),O37,EOMONTH(O37,-1)))-MONTH(IF(DAY(N37)=1,N37,EOMONTH(N37,0)+1))+1)/6/6)</f>
        <v/>
      </c>
      <c r="I37" s="25">
        <f>IF(A37="","",G37+H37)</f>
        <v/>
      </c>
      <c r="J37" s="18">
        <f>IF(A37="","",(I37/12*E37+I37/360*F37)*Trabajadores!K36)</f>
        <v/>
      </c>
      <c r="L37" s="31">
        <f>IF(A37="","",IF(DAY(C37)=1,C37,EOMONTH(C37,0)+1))</f>
        <v/>
      </c>
      <c r="M37" s="31">
        <f>IF(A37="","",IF(D37=EOMONTH(D37,0),D37,EOMONTH(D37,-1)))</f>
        <v/>
      </c>
      <c r="N37" s="31">
        <f>IF(A37="","",MAX(Trabajadores!C36,$E$3))</f>
        <v/>
      </c>
      <c r="O37" s="31">
        <f>IF(A37="","",MIN(IF(Trabajadores!D36="",$F$3,Trabajadores!D36),$F$3))</f>
        <v/>
      </c>
    </row>
    <row r="38">
      <c r="A38" s="32">
        <f>IF(Trabajadores!A37="","",Trabajadores!A37)</f>
        <v/>
      </c>
      <c r="B38" s="9">
        <f>IF(A38="","",Trabajadores!B37)</f>
        <v/>
      </c>
      <c r="C38" s="31">
        <f>IF(A38="","",MAX(Trabajadores!C37,$C$3))</f>
        <v/>
      </c>
      <c r="D38" s="31">
        <f>IF(A38="","",MIN(IF(Trabajadores!D37="",$D$3,Trabajadores!D37),$D$3))</f>
        <v/>
      </c>
      <c r="E38" s="33">
        <f>IF(A38="","",MAX(0,(YEAR(M38)-YEAR(L38))*12+MONTH(M38)-MONTH(L38)+1))</f>
        <v/>
      </c>
      <c r="F38" s="33">
        <f>IF(A38="","",IF(E38=0,MAX(0,D38-C38+1),(L38-C38)+(D38-M38)))</f>
        <v/>
      </c>
      <c r="G38" s="25">
        <f>IF(A38="","",Trabajadores!I37)</f>
        <v/>
      </c>
      <c r="H38" s="25">
        <f>IF(A38="","",G38*Trabajadores!J37*MAX(0,(YEAR(IF(O38=EOMONTH(O38,0),O38,EOMONTH(O38,-1)))-YEAR(IF(DAY(N38)=1,N38,EOMONTH(N38,0)+1)))*12+MONTH(IF(O38=EOMONTH(O38,0),O38,EOMONTH(O38,-1)))-MONTH(IF(DAY(N38)=1,N38,EOMONTH(N38,0)+1))+1)/6/6)</f>
        <v/>
      </c>
      <c r="I38" s="25">
        <f>IF(A38="","",G38+H38)</f>
        <v/>
      </c>
      <c r="J38" s="18">
        <f>IF(A38="","",(I38/12*E38+I38/360*F38)*Trabajadores!K37)</f>
        <v/>
      </c>
      <c r="L38" s="31">
        <f>IF(A38="","",IF(DAY(C38)=1,C38,EOMONTH(C38,0)+1))</f>
        <v/>
      </c>
      <c r="M38" s="31">
        <f>IF(A38="","",IF(D38=EOMONTH(D38,0),D38,EOMONTH(D38,-1)))</f>
        <v/>
      </c>
      <c r="N38" s="31">
        <f>IF(A38="","",MAX(Trabajadores!C37,$E$3))</f>
        <v/>
      </c>
      <c r="O38" s="31">
        <f>IF(A38="","",MIN(IF(Trabajadores!D37="",$F$3,Trabajadores!D37),$F$3))</f>
        <v/>
      </c>
    </row>
    <row r="39">
      <c r="A39" s="32">
        <f>IF(Trabajadores!A38="","",Trabajadores!A38)</f>
        <v/>
      </c>
      <c r="B39" s="9">
        <f>IF(A39="","",Trabajadores!B38)</f>
        <v/>
      </c>
      <c r="C39" s="31">
        <f>IF(A39="","",MAX(Trabajadores!C38,$C$3))</f>
        <v/>
      </c>
      <c r="D39" s="31">
        <f>IF(A39="","",MIN(IF(Trabajadores!D38="",$D$3,Trabajadores!D38),$D$3))</f>
        <v/>
      </c>
      <c r="E39" s="33">
        <f>IF(A39="","",MAX(0,(YEAR(M39)-YEAR(L39))*12+MONTH(M39)-MONTH(L39)+1))</f>
        <v/>
      </c>
      <c r="F39" s="33">
        <f>IF(A39="","",IF(E39=0,MAX(0,D39-C39+1),(L39-C39)+(D39-M39)))</f>
        <v/>
      </c>
      <c r="G39" s="25">
        <f>IF(A39="","",Trabajadores!I38)</f>
        <v/>
      </c>
      <c r="H39" s="25">
        <f>IF(A39="","",G39*Trabajadores!J38*MAX(0,(YEAR(IF(O39=EOMONTH(O39,0),O39,EOMONTH(O39,-1)))-YEAR(IF(DAY(N39)=1,N39,EOMONTH(N39,0)+1)))*12+MONTH(IF(O39=EOMONTH(O39,0),O39,EOMONTH(O39,-1)))-MONTH(IF(DAY(N39)=1,N39,EOMONTH(N39,0)+1))+1)/6/6)</f>
        <v/>
      </c>
      <c r="I39" s="25">
        <f>IF(A39="","",G39+H39)</f>
        <v/>
      </c>
      <c r="J39" s="18">
        <f>IF(A39="","",(I39/12*E39+I39/360*F39)*Trabajadores!K38)</f>
        <v/>
      </c>
      <c r="L39" s="31">
        <f>IF(A39="","",IF(DAY(C39)=1,C39,EOMONTH(C39,0)+1))</f>
        <v/>
      </c>
      <c r="M39" s="31">
        <f>IF(A39="","",IF(D39=EOMONTH(D39,0),D39,EOMONTH(D39,-1)))</f>
        <v/>
      </c>
      <c r="N39" s="31">
        <f>IF(A39="","",MAX(Trabajadores!C38,$E$3))</f>
        <v/>
      </c>
      <c r="O39" s="31">
        <f>IF(A39="","",MIN(IF(Trabajadores!D38="",$F$3,Trabajadores!D38),$F$3))</f>
        <v/>
      </c>
    </row>
    <row r="40">
      <c r="A40" s="32">
        <f>IF(Trabajadores!A39="","",Trabajadores!A39)</f>
        <v/>
      </c>
      <c r="B40" s="9">
        <f>IF(A40="","",Trabajadores!B39)</f>
        <v/>
      </c>
      <c r="C40" s="31">
        <f>IF(A40="","",MAX(Trabajadores!C39,$C$3))</f>
        <v/>
      </c>
      <c r="D40" s="31">
        <f>IF(A40="","",MIN(IF(Trabajadores!D39="",$D$3,Trabajadores!D39),$D$3))</f>
        <v/>
      </c>
      <c r="E40" s="33">
        <f>IF(A40="","",MAX(0,(YEAR(M40)-YEAR(L40))*12+MONTH(M40)-MONTH(L40)+1))</f>
        <v/>
      </c>
      <c r="F40" s="33">
        <f>IF(A40="","",IF(E40=0,MAX(0,D40-C40+1),(L40-C40)+(D40-M40)))</f>
        <v/>
      </c>
      <c r="G40" s="25">
        <f>IF(A40="","",Trabajadores!I39)</f>
        <v/>
      </c>
      <c r="H40" s="25">
        <f>IF(A40="","",G40*Trabajadores!J39*MAX(0,(YEAR(IF(O40=EOMONTH(O40,0),O40,EOMONTH(O40,-1)))-YEAR(IF(DAY(N40)=1,N40,EOMONTH(N40,0)+1)))*12+MONTH(IF(O40=EOMONTH(O40,0),O40,EOMONTH(O40,-1)))-MONTH(IF(DAY(N40)=1,N40,EOMONTH(N40,0)+1))+1)/6/6)</f>
        <v/>
      </c>
      <c r="I40" s="25">
        <f>IF(A40="","",G40+H40)</f>
        <v/>
      </c>
      <c r="J40" s="18">
        <f>IF(A40="","",(I40/12*E40+I40/360*F40)*Trabajadores!K39)</f>
        <v/>
      </c>
      <c r="L40" s="31">
        <f>IF(A40="","",IF(DAY(C40)=1,C40,EOMONTH(C40,0)+1))</f>
        <v/>
      </c>
      <c r="M40" s="31">
        <f>IF(A40="","",IF(D40=EOMONTH(D40,0),D40,EOMONTH(D40,-1)))</f>
        <v/>
      </c>
      <c r="N40" s="31">
        <f>IF(A40="","",MAX(Trabajadores!C39,$E$3))</f>
        <v/>
      </c>
      <c r="O40" s="31">
        <f>IF(A40="","",MIN(IF(Trabajadores!D39="",$F$3,Trabajadores!D39),$F$3))</f>
        <v/>
      </c>
    </row>
    <row r="41">
      <c r="A41" s="32">
        <f>IF(Trabajadores!A40="","",Trabajadores!A40)</f>
        <v/>
      </c>
      <c r="B41" s="9">
        <f>IF(A41="","",Trabajadores!B40)</f>
        <v/>
      </c>
      <c r="C41" s="31">
        <f>IF(A41="","",MAX(Trabajadores!C40,$C$3))</f>
        <v/>
      </c>
      <c r="D41" s="31">
        <f>IF(A41="","",MIN(IF(Trabajadores!D40="",$D$3,Trabajadores!D40),$D$3))</f>
        <v/>
      </c>
      <c r="E41" s="33">
        <f>IF(A41="","",MAX(0,(YEAR(M41)-YEAR(L41))*12+MONTH(M41)-MONTH(L41)+1))</f>
        <v/>
      </c>
      <c r="F41" s="33">
        <f>IF(A41="","",IF(E41=0,MAX(0,D41-C41+1),(L41-C41)+(D41-M41)))</f>
        <v/>
      </c>
      <c r="G41" s="25">
        <f>IF(A41="","",Trabajadores!I40)</f>
        <v/>
      </c>
      <c r="H41" s="25">
        <f>IF(A41="","",G41*Trabajadores!J40*MAX(0,(YEAR(IF(O41=EOMONTH(O41,0),O41,EOMONTH(O41,-1)))-YEAR(IF(DAY(N41)=1,N41,EOMONTH(N41,0)+1)))*12+MONTH(IF(O41=EOMONTH(O41,0),O41,EOMONTH(O41,-1)))-MONTH(IF(DAY(N41)=1,N41,EOMONTH(N41,0)+1))+1)/6/6)</f>
        <v/>
      </c>
      <c r="I41" s="25">
        <f>IF(A41="","",G41+H41)</f>
        <v/>
      </c>
      <c r="J41" s="18">
        <f>IF(A41="","",(I41/12*E41+I41/360*F41)*Trabajadores!K40)</f>
        <v/>
      </c>
      <c r="L41" s="31">
        <f>IF(A41="","",IF(DAY(C41)=1,C41,EOMONTH(C41,0)+1))</f>
        <v/>
      </c>
      <c r="M41" s="31">
        <f>IF(A41="","",IF(D41=EOMONTH(D41,0),D41,EOMONTH(D41,-1)))</f>
        <v/>
      </c>
      <c r="N41" s="31">
        <f>IF(A41="","",MAX(Trabajadores!C40,$E$3))</f>
        <v/>
      </c>
      <c r="O41" s="31">
        <f>IF(A41="","",MIN(IF(Trabajadores!D40="",$F$3,Trabajadores!D40),$F$3))</f>
        <v/>
      </c>
    </row>
    <row r="42">
      <c r="A42" s="32">
        <f>IF(Trabajadores!A41="","",Trabajadores!A41)</f>
        <v/>
      </c>
      <c r="B42" s="9">
        <f>IF(A42="","",Trabajadores!B41)</f>
        <v/>
      </c>
      <c r="C42" s="31">
        <f>IF(A42="","",MAX(Trabajadores!C41,$C$3))</f>
        <v/>
      </c>
      <c r="D42" s="31">
        <f>IF(A42="","",MIN(IF(Trabajadores!D41="",$D$3,Trabajadores!D41),$D$3))</f>
        <v/>
      </c>
      <c r="E42" s="33">
        <f>IF(A42="","",MAX(0,(YEAR(M42)-YEAR(L42))*12+MONTH(M42)-MONTH(L42)+1))</f>
        <v/>
      </c>
      <c r="F42" s="33">
        <f>IF(A42="","",IF(E42=0,MAX(0,D42-C42+1),(L42-C42)+(D42-M42)))</f>
        <v/>
      </c>
      <c r="G42" s="25">
        <f>IF(A42="","",Trabajadores!I41)</f>
        <v/>
      </c>
      <c r="H42" s="25">
        <f>IF(A42="","",G42*Trabajadores!J41*MAX(0,(YEAR(IF(O42=EOMONTH(O42,0),O42,EOMONTH(O42,-1)))-YEAR(IF(DAY(N42)=1,N42,EOMONTH(N42,0)+1)))*12+MONTH(IF(O42=EOMONTH(O42,0),O42,EOMONTH(O42,-1)))-MONTH(IF(DAY(N42)=1,N42,EOMONTH(N42,0)+1))+1)/6/6)</f>
        <v/>
      </c>
      <c r="I42" s="25">
        <f>IF(A42="","",G42+H42)</f>
        <v/>
      </c>
      <c r="J42" s="18">
        <f>IF(A42="","",(I42/12*E42+I42/360*F42)*Trabajadores!K41)</f>
        <v/>
      </c>
      <c r="L42" s="31">
        <f>IF(A42="","",IF(DAY(C42)=1,C42,EOMONTH(C42,0)+1))</f>
        <v/>
      </c>
      <c r="M42" s="31">
        <f>IF(A42="","",IF(D42=EOMONTH(D42,0),D42,EOMONTH(D42,-1)))</f>
        <v/>
      </c>
      <c r="N42" s="31">
        <f>IF(A42="","",MAX(Trabajadores!C41,$E$3))</f>
        <v/>
      </c>
      <c r="O42" s="31">
        <f>IF(A42="","",MIN(IF(Trabajadores!D41="",$F$3,Trabajadores!D41),$F$3))</f>
        <v/>
      </c>
    </row>
    <row r="43">
      <c r="A43" s="32">
        <f>IF(Trabajadores!A42="","",Trabajadores!A42)</f>
        <v/>
      </c>
      <c r="B43" s="9">
        <f>IF(A43="","",Trabajadores!B42)</f>
        <v/>
      </c>
      <c r="C43" s="31">
        <f>IF(A43="","",MAX(Trabajadores!C42,$C$3))</f>
        <v/>
      </c>
      <c r="D43" s="31">
        <f>IF(A43="","",MIN(IF(Trabajadores!D42="",$D$3,Trabajadores!D42),$D$3))</f>
        <v/>
      </c>
      <c r="E43" s="33">
        <f>IF(A43="","",MAX(0,(YEAR(M43)-YEAR(L43))*12+MONTH(M43)-MONTH(L43)+1))</f>
        <v/>
      </c>
      <c r="F43" s="33">
        <f>IF(A43="","",IF(E43=0,MAX(0,D43-C43+1),(L43-C43)+(D43-M43)))</f>
        <v/>
      </c>
      <c r="G43" s="25">
        <f>IF(A43="","",Trabajadores!I42)</f>
        <v/>
      </c>
      <c r="H43" s="25">
        <f>IF(A43="","",G43*Trabajadores!J42*MAX(0,(YEAR(IF(O43=EOMONTH(O43,0),O43,EOMONTH(O43,-1)))-YEAR(IF(DAY(N43)=1,N43,EOMONTH(N43,0)+1)))*12+MONTH(IF(O43=EOMONTH(O43,0),O43,EOMONTH(O43,-1)))-MONTH(IF(DAY(N43)=1,N43,EOMONTH(N43,0)+1))+1)/6/6)</f>
        <v/>
      </c>
      <c r="I43" s="25">
        <f>IF(A43="","",G43+H43)</f>
        <v/>
      </c>
      <c r="J43" s="18">
        <f>IF(A43="","",(I43/12*E43+I43/360*F43)*Trabajadores!K42)</f>
        <v/>
      </c>
      <c r="L43" s="31">
        <f>IF(A43="","",IF(DAY(C43)=1,C43,EOMONTH(C43,0)+1))</f>
        <v/>
      </c>
      <c r="M43" s="31">
        <f>IF(A43="","",IF(D43=EOMONTH(D43,0),D43,EOMONTH(D43,-1)))</f>
        <v/>
      </c>
      <c r="N43" s="31">
        <f>IF(A43="","",MAX(Trabajadores!C42,$E$3))</f>
        <v/>
      </c>
      <c r="O43" s="31">
        <f>IF(A43="","",MIN(IF(Trabajadores!D42="",$F$3,Trabajadores!D42),$F$3))</f>
        <v/>
      </c>
    </row>
    <row r="44">
      <c r="A44" s="32">
        <f>IF(Trabajadores!A43="","",Trabajadores!A43)</f>
        <v/>
      </c>
      <c r="B44" s="9">
        <f>IF(A44="","",Trabajadores!B43)</f>
        <v/>
      </c>
      <c r="C44" s="31">
        <f>IF(A44="","",MAX(Trabajadores!C43,$C$3))</f>
        <v/>
      </c>
      <c r="D44" s="31">
        <f>IF(A44="","",MIN(IF(Trabajadores!D43="",$D$3,Trabajadores!D43),$D$3))</f>
        <v/>
      </c>
      <c r="E44" s="33">
        <f>IF(A44="","",MAX(0,(YEAR(M44)-YEAR(L44))*12+MONTH(M44)-MONTH(L44)+1))</f>
        <v/>
      </c>
      <c r="F44" s="33">
        <f>IF(A44="","",IF(E44=0,MAX(0,D44-C44+1),(L44-C44)+(D44-M44)))</f>
        <v/>
      </c>
      <c r="G44" s="25">
        <f>IF(A44="","",Trabajadores!I43)</f>
        <v/>
      </c>
      <c r="H44" s="25">
        <f>IF(A44="","",G44*Trabajadores!J43*MAX(0,(YEAR(IF(O44=EOMONTH(O44,0),O44,EOMONTH(O44,-1)))-YEAR(IF(DAY(N44)=1,N44,EOMONTH(N44,0)+1)))*12+MONTH(IF(O44=EOMONTH(O44,0),O44,EOMONTH(O44,-1)))-MONTH(IF(DAY(N44)=1,N44,EOMONTH(N44,0)+1))+1)/6/6)</f>
        <v/>
      </c>
      <c r="I44" s="25">
        <f>IF(A44="","",G44+H44)</f>
        <v/>
      </c>
      <c r="J44" s="18">
        <f>IF(A44="","",(I44/12*E44+I44/360*F44)*Trabajadores!K43)</f>
        <v/>
      </c>
      <c r="L44" s="31">
        <f>IF(A44="","",IF(DAY(C44)=1,C44,EOMONTH(C44,0)+1))</f>
        <v/>
      </c>
      <c r="M44" s="31">
        <f>IF(A44="","",IF(D44=EOMONTH(D44,0),D44,EOMONTH(D44,-1)))</f>
        <v/>
      </c>
      <c r="N44" s="31">
        <f>IF(A44="","",MAX(Trabajadores!C43,$E$3))</f>
        <v/>
      </c>
      <c r="O44" s="31">
        <f>IF(A44="","",MIN(IF(Trabajadores!D43="",$F$3,Trabajadores!D43),$F$3))</f>
        <v/>
      </c>
    </row>
    <row r="45">
      <c r="A45" s="32">
        <f>IF(Trabajadores!A44="","",Trabajadores!A44)</f>
        <v/>
      </c>
      <c r="B45" s="9">
        <f>IF(A45="","",Trabajadores!B44)</f>
        <v/>
      </c>
      <c r="C45" s="31">
        <f>IF(A45="","",MAX(Trabajadores!C44,$C$3))</f>
        <v/>
      </c>
      <c r="D45" s="31">
        <f>IF(A45="","",MIN(IF(Trabajadores!D44="",$D$3,Trabajadores!D44),$D$3))</f>
        <v/>
      </c>
      <c r="E45" s="33">
        <f>IF(A45="","",MAX(0,(YEAR(M45)-YEAR(L45))*12+MONTH(M45)-MONTH(L45)+1))</f>
        <v/>
      </c>
      <c r="F45" s="33">
        <f>IF(A45="","",IF(E45=0,MAX(0,D45-C45+1),(L45-C45)+(D45-M45)))</f>
        <v/>
      </c>
      <c r="G45" s="25">
        <f>IF(A45="","",Trabajadores!I44)</f>
        <v/>
      </c>
      <c r="H45" s="25">
        <f>IF(A45="","",G45*Trabajadores!J44*MAX(0,(YEAR(IF(O45=EOMONTH(O45,0),O45,EOMONTH(O45,-1)))-YEAR(IF(DAY(N45)=1,N45,EOMONTH(N45,0)+1)))*12+MONTH(IF(O45=EOMONTH(O45,0),O45,EOMONTH(O45,-1)))-MONTH(IF(DAY(N45)=1,N45,EOMONTH(N45,0)+1))+1)/6/6)</f>
        <v/>
      </c>
      <c r="I45" s="25">
        <f>IF(A45="","",G45+H45)</f>
        <v/>
      </c>
      <c r="J45" s="18">
        <f>IF(A45="","",(I45/12*E45+I45/360*F45)*Trabajadores!K44)</f>
        <v/>
      </c>
      <c r="L45" s="31">
        <f>IF(A45="","",IF(DAY(C45)=1,C45,EOMONTH(C45,0)+1))</f>
        <v/>
      </c>
      <c r="M45" s="31">
        <f>IF(A45="","",IF(D45=EOMONTH(D45,0),D45,EOMONTH(D45,-1)))</f>
        <v/>
      </c>
      <c r="N45" s="31">
        <f>IF(A45="","",MAX(Trabajadores!C44,$E$3))</f>
        <v/>
      </c>
      <c r="O45" s="31">
        <f>IF(A45="","",MIN(IF(Trabajadores!D44="",$F$3,Trabajadores!D44),$F$3))</f>
        <v/>
      </c>
    </row>
    <row r="46">
      <c r="A46" s="32">
        <f>IF(Trabajadores!A45="","",Trabajadores!A45)</f>
        <v/>
      </c>
      <c r="B46" s="9">
        <f>IF(A46="","",Trabajadores!B45)</f>
        <v/>
      </c>
      <c r="C46" s="31">
        <f>IF(A46="","",MAX(Trabajadores!C45,$C$3))</f>
        <v/>
      </c>
      <c r="D46" s="31">
        <f>IF(A46="","",MIN(IF(Trabajadores!D45="",$D$3,Trabajadores!D45),$D$3))</f>
        <v/>
      </c>
      <c r="E46" s="33">
        <f>IF(A46="","",MAX(0,(YEAR(M46)-YEAR(L46))*12+MONTH(M46)-MONTH(L46)+1))</f>
        <v/>
      </c>
      <c r="F46" s="33">
        <f>IF(A46="","",IF(E46=0,MAX(0,D46-C46+1),(L46-C46)+(D46-M46)))</f>
        <v/>
      </c>
      <c r="G46" s="25">
        <f>IF(A46="","",Trabajadores!I45)</f>
        <v/>
      </c>
      <c r="H46" s="25">
        <f>IF(A46="","",G46*Trabajadores!J45*MAX(0,(YEAR(IF(O46=EOMONTH(O46,0),O46,EOMONTH(O46,-1)))-YEAR(IF(DAY(N46)=1,N46,EOMONTH(N46,0)+1)))*12+MONTH(IF(O46=EOMONTH(O46,0),O46,EOMONTH(O46,-1)))-MONTH(IF(DAY(N46)=1,N46,EOMONTH(N46,0)+1))+1)/6/6)</f>
        <v/>
      </c>
      <c r="I46" s="25">
        <f>IF(A46="","",G46+H46)</f>
        <v/>
      </c>
      <c r="J46" s="18">
        <f>IF(A46="","",(I46/12*E46+I46/360*F46)*Trabajadores!K45)</f>
        <v/>
      </c>
      <c r="L46" s="31">
        <f>IF(A46="","",IF(DAY(C46)=1,C46,EOMONTH(C46,0)+1))</f>
        <v/>
      </c>
      <c r="M46" s="31">
        <f>IF(A46="","",IF(D46=EOMONTH(D46,0),D46,EOMONTH(D46,-1)))</f>
        <v/>
      </c>
      <c r="N46" s="31">
        <f>IF(A46="","",MAX(Trabajadores!C45,$E$3))</f>
        <v/>
      </c>
      <c r="O46" s="31">
        <f>IF(A46="","",MIN(IF(Trabajadores!D45="",$F$3,Trabajadores!D45),$F$3))</f>
        <v/>
      </c>
    </row>
    <row r="47">
      <c r="A47" s="32">
        <f>IF(Trabajadores!A46="","",Trabajadores!A46)</f>
        <v/>
      </c>
      <c r="B47" s="9">
        <f>IF(A47="","",Trabajadores!B46)</f>
        <v/>
      </c>
      <c r="C47" s="31">
        <f>IF(A47="","",MAX(Trabajadores!C46,$C$3))</f>
        <v/>
      </c>
      <c r="D47" s="31">
        <f>IF(A47="","",MIN(IF(Trabajadores!D46="",$D$3,Trabajadores!D46),$D$3))</f>
        <v/>
      </c>
      <c r="E47" s="33">
        <f>IF(A47="","",MAX(0,(YEAR(M47)-YEAR(L47))*12+MONTH(M47)-MONTH(L47)+1))</f>
        <v/>
      </c>
      <c r="F47" s="33">
        <f>IF(A47="","",IF(E47=0,MAX(0,D47-C47+1),(L47-C47)+(D47-M47)))</f>
        <v/>
      </c>
      <c r="G47" s="25">
        <f>IF(A47="","",Trabajadores!I46)</f>
        <v/>
      </c>
      <c r="H47" s="25">
        <f>IF(A47="","",G47*Trabajadores!J46*MAX(0,(YEAR(IF(O47=EOMONTH(O47,0),O47,EOMONTH(O47,-1)))-YEAR(IF(DAY(N47)=1,N47,EOMONTH(N47,0)+1)))*12+MONTH(IF(O47=EOMONTH(O47,0),O47,EOMONTH(O47,-1)))-MONTH(IF(DAY(N47)=1,N47,EOMONTH(N47,0)+1))+1)/6/6)</f>
        <v/>
      </c>
      <c r="I47" s="25">
        <f>IF(A47="","",G47+H47)</f>
        <v/>
      </c>
      <c r="J47" s="18">
        <f>IF(A47="","",(I47/12*E47+I47/360*F47)*Trabajadores!K46)</f>
        <v/>
      </c>
      <c r="L47" s="31">
        <f>IF(A47="","",IF(DAY(C47)=1,C47,EOMONTH(C47,0)+1))</f>
        <v/>
      </c>
      <c r="M47" s="31">
        <f>IF(A47="","",IF(D47=EOMONTH(D47,0),D47,EOMONTH(D47,-1)))</f>
        <v/>
      </c>
      <c r="N47" s="31">
        <f>IF(A47="","",MAX(Trabajadores!C46,$E$3))</f>
        <v/>
      </c>
      <c r="O47" s="31">
        <f>IF(A47="","",MIN(IF(Trabajadores!D46="",$F$3,Trabajadores!D46),$F$3))</f>
        <v/>
      </c>
    </row>
    <row r="48">
      <c r="A48" s="32">
        <f>IF(Trabajadores!A47="","",Trabajadores!A47)</f>
        <v/>
      </c>
      <c r="B48" s="9">
        <f>IF(A48="","",Trabajadores!B47)</f>
        <v/>
      </c>
      <c r="C48" s="31">
        <f>IF(A48="","",MAX(Trabajadores!C47,$C$3))</f>
        <v/>
      </c>
      <c r="D48" s="31">
        <f>IF(A48="","",MIN(IF(Trabajadores!D47="",$D$3,Trabajadores!D47),$D$3))</f>
        <v/>
      </c>
      <c r="E48" s="33">
        <f>IF(A48="","",MAX(0,(YEAR(M48)-YEAR(L48))*12+MONTH(M48)-MONTH(L48)+1))</f>
        <v/>
      </c>
      <c r="F48" s="33">
        <f>IF(A48="","",IF(E48=0,MAX(0,D48-C48+1),(L48-C48)+(D48-M48)))</f>
        <v/>
      </c>
      <c r="G48" s="25">
        <f>IF(A48="","",Trabajadores!I47)</f>
        <v/>
      </c>
      <c r="H48" s="25">
        <f>IF(A48="","",G48*Trabajadores!J47*MAX(0,(YEAR(IF(O48=EOMONTH(O48,0),O48,EOMONTH(O48,-1)))-YEAR(IF(DAY(N48)=1,N48,EOMONTH(N48,0)+1)))*12+MONTH(IF(O48=EOMONTH(O48,0),O48,EOMONTH(O48,-1)))-MONTH(IF(DAY(N48)=1,N48,EOMONTH(N48,0)+1))+1)/6/6)</f>
        <v/>
      </c>
      <c r="I48" s="25">
        <f>IF(A48="","",G48+H48)</f>
        <v/>
      </c>
      <c r="J48" s="18">
        <f>IF(A48="","",(I48/12*E48+I48/360*F48)*Trabajadores!K47)</f>
        <v/>
      </c>
      <c r="L48" s="31">
        <f>IF(A48="","",IF(DAY(C48)=1,C48,EOMONTH(C48,0)+1))</f>
        <v/>
      </c>
      <c r="M48" s="31">
        <f>IF(A48="","",IF(D48=EOMONTH(D48,0),D48,EOMONTH(D48,-1)))</f>
        <v/>
      </c>
      <c r="N48" s="31">
        <f>IF(A48="","",MAX(Trabajadores!C47,$E$3))</f>
        <v/>
      </c>
      <c r="O48" s="31">
        <f>IF(A48="","",MIN(IF(Trabajadores!D47="",$F$3,Trabajadores!D47),$F$3))</f>
        <v/>
      </c>
    </row>
    <row r="49">
      <c r="A49" s="32">
        <f>IF(Trabajadores!A48="","",Trabajadores!A48)</f>
        <v/>
      </c>
      <c r="B49" s="9">
        <f>IF(A49="","",Trabajadores!B48)</f>
        <v/>
      </c>
      <c r="C49" s="31">
        <f>IF(A49="","",MAX(Trabajadores!C48,$C$3))</f>
        <v/>
      </c>
      <c r="D49" s="31">
        <f>IF(A49="","",MIN(IF(Trabajadores!D48="",$D$3,Trabajadores!D48),$D$3))</f>
        <v/>
      </c>
      <c r="E49" s="33">
        <f>IF(A49="","",MAX(0,(YEAR(M49)-YEAR(L49))*12+MONTH(M49)-MONTH(L49)+1))</f>
        <v/>
      </c>
      <c r="F49" s="33">
        <f>IF(A49="","",IF(E49=0,MAX(0,D49-C49+1),(L49-C49)+(D49-M49)))</f>
        <v/>
      </c>
      <c r="G49" s="25">
        <f>IF(A49="","",Trabajadores!I48)</f>
        <v/>
      </c>
      <c r="H49" s="25">
        <f>IF(A49="","",G49*Trabajadores!J48*MAX(0,(YEAR(IF(O49=EOMONTH(O49,0),O49,EOMONTH(O49,-1)))-YEAR(IF(DAY(N49)=1,N49,EOMONTH(N49,0)+1)))*12+MONTH(IF(O49=EOMONTH(O49,0),O49,EOMONTH(O49,-1)))-MONTH(IF(DAY(N49)=1,N49,EOMONTH(N49,0)+1))+1)/6/6)</f>
        <v/>
      </c>
      <c r="I49" s="25">
        <f>IF(A49="","",G49+H49)</f>
        <v/>
      </c>
      <c r="J49" s="18">
        <f>IF(A49="","",(I49/12*E49+I49/360*F49)*Trabajadores!K48)</f>
        <v/>
      </c>
      <c r="L49" s="31">
        <f>IF(A49="","",IF(DAY(C49)=1,C49,EOMONTH(C49,0)+1))</f>
        <v/>
      </c>
      <c r="M49" s="31">
        <f>IF(A49="","",IF(D49=EOMONTH(D49,0),D49,EOMONTH(D49,-1)))</f>
        <v/>
      </c>
      <c r="N49" s="31">
        <f>IF(A49="","",MAX(Trabajadores!C48,$E$3))</f>
        <v/>
      </c>
      <c r="O49" s="31">
        <f>IF(A49="","",MIN(IF(Trabajadores!D48="",$F$3,Trabajadores!D48),$F$3))</f>
        <v/>
      </c>
    </row>
    <row r="50">
      <c r="A50" s="32">
        <f>IF(Trabajadores!A49="","",Trabajadores!A49)</f>
        <v/>
      </c>
      <c r="B50" s="9">
        <f>IF(A50="","",Trabajadores!B49)</f>
        <v/>
      </c>
      <c r="C50" s="31">
        <f>IF(A50="","",MAX(Trabajadores!C49,$C$3))</f>
        <v/>
      </c>
      <c r="D50" s="31">
        <f>IF(A50="","",MIN(IF(Trabajadores!D49="",$D$3,Trabajadores!D49),$D$3))</f>
        <v/>
      </c>
      <c r="E50" s="33">
        <f>IF(A50="","",MAX(0,(YEAR(M50)-YEAR(L50))*12+MONTH(M50)-MONTH(L50)+1))</f>
        <v/>
      </c>
      <c r="F50" s="33">
        <f>IF(A50="","",IF(E50=0,MAX(0,D50-C50+1),(L50-C50)+(D50-M50)))</f>
        <v/>
      </c>
      <c r="G50" s="25">
        <f>IF(A50="","",Trabajadores!I49)</f>
        <v/>
      </c>
      <c r="H50" s="25">
        <f>IF(A50="","",G50*Trabajadores!J49*MAX(0,(YEAR(IF(O50=EOMONTH(O50,0),O50,EOMONTH(O50,-1)))-YEAR(IF(DAY(N50)=1,N50,EOMONTH(N50,0)+1)))*12+MONTH(IF(O50=EOMONTH(O50,0),O50,EOMONTH(O50,-1)))-MONTH(IF(DAY(N50)=1,N50,EOMONTH(N50,0)+1))+1)/6/6)</f>
        <v/>
      </c>
      <c r="I50" s="25">
        <f>IF(A50="","",G50+H50)</f>
        <v/>
      </c>
      <c r="J50" s="18">
        <f>IF(A50="","",(I50/12*E50+I50/360*F50)*Trabajadores!K49)</f>
        <v/>
      </c>
      <c r="L50" s="31">
        <f>IF(A50="","",IF(DAY(C50)=1,C50,EOMONTH(C50,0)+1))</f>
        <v/>
      </c>
      <c r="M50" s="31">
        <f>IF(A50="","",IF(D50=EOMONTH(D50,0),D50,EOMONTH(D50,-1)))</f>
        <v/>
      </c>
      <c r="N50" s="31">
        <f>IF(A50="","",MAX(Trabajadores!C49,$E$3))</f>
        <v/>
      </c>
      <c r="O50" s="31">
        <f>IF(A50="","",MIN(IF(Trabajadores!D49="",$F$3,Trabajadores!D49),$F$3))</f>
        <v/>
      </c>
    </row>
    <row r="51">
      <c r="A51" s="32">
        <f>IF(Trabajadores!A50="","",Trabajadores!A50)</f>
        <v/>
      </c>
      <c r="B51" s="9">
        <f>IF(A51="","",Trabajadores!B50)</f>
        <v/>
      </c>
      <c r="C51" s="31">
        <f>IF(A51="","",MAX(Trabajadores!C50,$C$3))</f>
        <v/>
      </c>
      <c r="D51" s="31">
        <f>IF(A51="","",MIN(IF(Trabajadores!D50="",$D$3,Trabajadores!D50),$D$3))</f>
        <v/>
      </c>
      <c r="E51" s="33">
        <f>IF(A51="","",MAX(0,(YEAR(M51)-YEAR(L51))*12+MONTH(M51)-MONTH(L51)+1))</f>
        <v/>
      </c>
      <c r="F51" s="33">
        <f>IF(A51="","",IF(E51=0,MAX(0,D51-C51+1),(L51-C51)+(D51-M51)))</f>
        <v/>
      </c>
      <c r="G51" s="25">
        <f>IF(A51="","",Trabajadores!I50)</f>
        <v/>
      </c>
      <c r="H51" s="25">
        <f>IF(A51="","",G51*Trabajadores!J50*MAX(0,(YEAR(IF(O51=EOMONTH(O51,0),O51,EOMONTH(O51,-1)))-YEAR(IF(DAY(N51)=1,N51,EOMONTH(N51,0)+1)))*12+MONTH(IF(O51=EOMONTH(O51,0),O51,EOMONTH(O51,-1)))-MONTH(IF(DAY(N51)=1,N51,EOMONTH(N51,0)+1))+1)/6/6)</f>
        <v/>
      </c>
      <c r="I51" s="25">
        <f>IF(A51="","",G51+H51)</f>
        <v/>
      </c>
      <c r="J51" s="18">
        <f>IF(A51="","",(I51/12*E51+I51/360*F51)*Trabajadores!K50)</f>
        <v/>
      </c>
      <c r="L51" s="31">
        <f>IF(A51="","",IF(DAY(C51)=1,C51,EOMONTH(C51,0)+1))</f>
        <v/>
      </c>
      <c r="M51" s="31">
        <f>IF(A51="","",IF(D51=EOMONTH(D51,0),D51,EOMONTH(D51,-1)))</f>
        <v/>
      </c>
      <c r="N51" s="31">
        <f>IF(A51="","",MAX(Trabajadores!C50,$E$3))</f>
        <v/>
      </c>
      <c r="O51" s="31">
        <f>IF(A51="","",MIN(IF(Trabajadores!D50="",$F$3,Trabajadores!D50),$F$3))</f>
        <v/>
      </c>
    </row>
    <row r="52">
      <c r="A52" s="32">
        <f>IF(Trabajadores!A51="","",Trabajadores!A51)</f>
        <v/>
      </c>
      <c r="B52" s="9">
        <f>IF(A52="","",Trabajadores!B51)</f>
        <v/>
      </c>
      <c r="C52" s="31">
        <f>IF(A52="","",MAX(Trabajadores!C51,$C$3))</f>
        <v/>
      </c>
      <c r="D52" s="31">
        <f>IF(A52="","",MIN(IF(Trabajadores!D51="",$D$3,Trabajadores!D51),$D$3))</f>
        <v/>
      </c>
      <c r="E52" s="33">
        <f>IF(A52="","",MAX(0,(YEAR(M52)-YEAR(L52))*12+MONTH(M52)-MONTH(L52)+1))</f>
        <v/>
      </c>
      <c r="F52" s="33">
        <f>IF(A52="","",IF(E52=0,MAX(0,D52-C52+1),(L52-C52)+(D52-M52)))</f>
        <v/>
      </c>
      <c r="G52" s="25">
        <f>IF(A52="","",Trabajadores!I51)</f>
        <v/>
      </c>
      <c r="H52" s="25">
        <f>IF(A52="","",G52*Trabajadores!J51*MAX(0,(YEAR(IF(O52=EOMONTH(O52,0),O52,EOMONTH(O52,-1)))-YEAR(IF(DAY(N52)=1,N52,EOMONTH(N52,0)+1)))*12+MONTH(IF(O52=EOMONTH(O52,0),O52,EOMONTH(O52,-1)))-MONTH(IF(DAY(N52)=1,N52,EOMONTH(N52,0)+1))+1)/6/6)</f>
        <v/>
      </c>
      <c r="I52" s="25">
        <f>IF(A52="","",G52+H52)</f>
        <v/>
      </c>
      <c r="J52" s="18">
        <f>IF(A52="","",(I52/12*E52+I52/360*F52)*Trabajadores!K51)</f>
        <v/>
      </c>
      <c r="L52" s="31">
        <f>IF(A52="","",IF(DAY(C52)=1,C52,EOMONTH(C52,0)+1))</f>
        <v/>
      </c>
      <c r="M52" s="31">
        <f>IF(A52="","",IF(D52=EOMONTH(D52,0),D52,EOMONTH(D52,-1)))</f>
        <v/>
      </c>
      <c r="N52" s="31">
        <f>IF(A52="","",MAX(Trabajadores!C51,$E$3))</f>
        <v/>
      </c>
      <c r="O52" s="31">
        <f>IF(A52="","",MIN(IF(Trabajadores!D51="",$F$3,Trabajadores!D51),$F$3))</f>
        <v/>
      </c>
    </row>
    <row r="53">
      <c r="A53" s="32">
        <f>IF(Trabajadores!A52="","",Trabajadores!A52)</f>
        <v/>
      </c>
      <c r="B53" s="9">
        <f>IF(A53="","",Trabajadores!B52)</f>
        <v/>
      </c>
      <c r="C53" s="31">
        <f>IF(A53="","",MAX(Trabajadores!C52,$C$3))</f>
        <v/>
      </c>
      <c r="D53" s="31">
        <f>IF(A53="","",MIN(IF(Trabajadores!D52="",$D$3,Trabajadores!D52),$D$3))</f>
        <v/>
      </c>
      <c r="E53" s="33">
        <f>IF(A53="","",MAX(0,(YEAR(M53)-YEAR(L53))*12+MONTH(M53)-MONTH(L53)+1))</f>
        <v/>
      </c>
      <c r="F53" s="33">
        <f>IF(A53="","",IF(E53=0,MAX(0,D53-C53+1),(L53-C53)+(D53-M53)))</f>
        <v/>
      </c>
      <c r="G53" s="25">
        <f>IF(A53="","",Trabajadores!I52)</f>
        <v/>
      </c>
      <c r="H53" s="25">
        <f>IF(A53="","",G53*Trabajadores!J52*MAX(0,(YEAR(IF(O53=EOMONTH(O53,0),O53,EOMONTH(O53,-1)))-YEAR(IF(DAY(N53)=1,N53,EOMONTH(N53,0)+1)))*12+MONTH(IF(O53=EOMONTH(O53,0),O53,EOMONTH(O53,-1)))-MONTH(IF(DAY(N53)=1,N53,EOMONTH(N53,0)+1))+1)/6/6)</f>
        <v/>
      </c>
      <c r="I53" s="25">
        <f>IF(A53="","",G53+H53)</f>
        <v/>
      </c>
      <c r="J53" s="18">
        <f>IF(A53="","",(I53/12*E53+I53/360*F53)*Trabajadores!K52)</f>
        <v/>
      </c>
      <c r="L53" s="31">
        <f>IF(A53="","",IF(DAY(C53)=1,C53,EOMONTH(C53,0)+1))</f>
        <v/>
      </c>
      <c r="M53" s="31">
        <f>IF(A53="","",IF(D53=EOMONTH(D53,0),D53,EOMONTH(D53,-1)))</f>
        <v/>
      </c>
      <c r="N53" s="31">
        <f>IF(A53="","",MAX(Trabajadores!C52,$E$3))</f>
        <v/>
      </c>
      <c r="O53" s="31">
        <f>IF(A53="","",MIN(IF(Trabajadores!D52="",$F$3,Trabajadores!D52),$F$3))</f>
        <v/>
      </c>
    </row>
    <row r="54">
      <c r="A54" s="32">
        <f>IF(Trabajadores!A53="","",Trabajadores!A53)</f>
        <v/>
      </c>
      <c r="B54" s="9">
        <f>IF(A54="","",Trabajadores!B53)</f>
        <v/>
      </c>
      <c r="C54" s="31">
        <f>IF(A54="","",MAX(Trabajadores!C53,$C$3))</f>
        <v/>
      </c>
      <c r="D54" s="31">
        <f>IF(A54="","",MIN(IF(Trabajadores!D53="",$D$3,Trabajadores!D53),$D$3))</f>
        <v/>
      </c>
      <c r="E54" s="33">
        <f>IF(A54="","",MAX(0,(YEAR(M54)-YEAR(L54))*12+MONTH(M54)-MONTH(L54)+1))</f>
        <v/>
      </c>
      <c r="F54" s="33">
        <f>IF(A54="","",IF(E54=0,MAX(0,D54-C54+1),(L54-C54)+(D54-M54)))</f>
        <v/>
      </c>
      <c r="G54" s="25">
        <f>IF(A54="","",Trabajadores!I53)</f>
        <v/>
      </c>
      <c r="H54" s="25">
        <f>IF(A54="","",G54*Trabajadores!J53*MAX(0,(YEAR(IF(O54=EOMONTH(O54,0),O54,EOMONTH(O54,-1)))-YEAR(IF(DAY(N54)=1,N54,EOMONTH(N54,0)+1)))*12+MONTH(IF(O54=EOMONTH(O54,0),O54,EOMONTH(O54,-1)))-MONTH(IF(DAY(N54)=1,N54,EOMONTH(N54,0)+1))+1)/6/6)</f>
        <v/>
      </c>
      <c r="I54" s="25">
        <f>IF(A54="","",G54+H54)</f>
        <v/>
      </c>
      <c r="J54" s="18">
        <f>IF(A54="","",(I54/12*E54+I54/360*F54)*Trabajadores!K53)</f>
        <v/>
      </c>
      <c r="L54" s="31">
        <f>IF(A54="","",IF(DAY(C54)=1,C54,EOMONTH(C54,0)+1))</f>
        <v/>
      </c>
      <c r="M54" s="31">
        <f>IF(A54="","",IF(D54=EOMONTH(D54,0),D54,EOMONTH(D54,-1)))</f>
        <v/>
      </c>
      <c r="N54" s="31">
        <f>IF(A54="","",MAX(Trabajadores!C53,$E$3))</f>
        <v/>
      </c>
      <c r="O54" s="31">
        <f>IF(A54="","",MIN(IF(Trabajadores!D53="",$F$3,Trabajadores!D53),$F$3))</f>
        <v/>
      </c>
    </row>
    <row r="55">
      <c r="A55" s="32">
        <f>IF(Trabajadores!A54="","",Trabajadores!A54)</f>
        <v/>
      </c>
      <c r="B55" s="9">
        <f>IF(A55="","",Trabajadores!B54)</f>
        <v/>
      </c>
      <c r="C55" s="31">
        <f>IF(A55="","",MAX(Trabajadores!C54,$C$3))</f>
        <v/>
      </c>
      <c r="D55" s="31">
        <f>IF(A55="","",MIN(IF(Trabajadores!D54="",$D$3,Trabajadores!D54),$D$3))</f>
        <v/>
      </c>
      <c r="E55" s="33">
        <f>IF(A55="","",MAX(0,(YEAR(M55)-YEAR(L55))*12+MONTH(M55)-MONTH(L55)+1))</f>
        <v/>
      </c>
      <c r="F55" s="33">
        <f>IF(A55="","",IF(E55=0,MAX(0,D55-C55+1),(L55-C55)+(D55-M55)))</f>
        <v/>
      </c>
      <c r="G55" s="25">
        <f>IF(A55="","",Trabajadores!I54)</f>
        <v/>
      </c>
      <c r="H55" s="25">
        <f>IF(A55="","",G55*Trabajadores!J54*MAX(0,(YEAR(IF(O55=EOMONTH(O55,0),O55,EOMONTH(O55,-1)))-YEAR(IF(DAY(N55)=1,N55,EOMONTH(N55,0)+1)))*12+MONTH(IF(O55=EOMONTH(O55,0),O55,EOMONTH(O55,-1)))-MONTH(IF(DAY(N55)=1,N55,EOMONTH(N55,0)+1))+1)/6/6)</f>
        <v/>
      </c>
      <c r="I55" s="25">
        <f>IF(A55="","",G55+H55)</f>
        <v/>
      </c>
      <c r="J55" s="18">
        <f>IF(A55="","",(I55/12*E55+I55/360*F55)*Trabajadores!K54)</f>
        <v/>
      </c>
      <c r="L55" s="31">
        <f>IF(A55="","",IF(DAY(C55)=1,C55,EOMONTH(C55,0)+1))</f>
        <v/>
      </c>
      <c r="M55" s="31">
        <f>IF(A55="","",IF(D55=EOMONTH(D55,0),D55,EOMONTH(D55,-1)))</f>
        <v/>
      </c>
      <c r="N55" s="31">
        <f>IF(A55="","",MAX(Trabajadores!C54,$E$3))</f>
        <v/>
      </c>
      <c r="O55" s="31">
        <f>IF(A55="","",MIN(IF(Trabajadores!D54="",$F$3,Trabajadores!D54),$F$3))</f>
        <v/>
      </c>
    </row>
    <row r="56">
      <c r="A56" s="32">
        <f>IF(Trabajadores!A55="","",Trabajadores!A55)</f>
        <v/>
      </c>
      <c r="B56" s="9">
        <f>IF(A56="","",Trabajadores!B55)</f>
        <v/>
      </c>
      <c r="C56" s="31">
        <f>IF(A56="","",MAX(Trabajadores!C55,$C$3))</f>
        <v/>
      </c>
      <c r="D56" s="31">
        <f>IF(A56="","",MIN(IF(Trabajadores!D55="",$D$3,Trabajadores!D55),$D$3))</f>
        <v/>
      </c>
      <c r="E56" s="33">
        <f>IF(A56="","",MAX(0,(YEAR(M56)-YEAR(L56))*12+MONTH(M56)-MONTH(L56)+1))</f>
        <v/>
      </c>
      <c r="F56" s="33">
        <f>IF(A56="","",IF(E56=0,MAX(0,D56-C56+1),(L56-C56)+(D56-M56)))</f>
        <v/>
      </c>
      <c r="G56" s="25">
        <f>IF(A56="","",Trabajadores!I55)</f>
        <v/>
      </c>
      <c r="H56" s="25">
        <f>IF(A56="","",G56*Trabajadores!J55*MAX(0,(YEAR(IF(O56=EOMONTH(O56,0),O56,EOMONTH(O56,-1)))-YEAR(IF(DAY(N56)=1,N56,EOMONTH(N56,0)+1)))*12+MONTH(IF(O56=EOMONTH(O56,0),O56,EOMONTH(O56,-1)))-MONTH(IF(DAY(N56)=1,N56,EOMONTH(N56,0)+1))+1)/6/6)</f>
        <v/>
      </c>
      <c r="I56" s="25">
        <f>IF(A56="","",G56+H56)</f>
        <v/>
      </c>
      <c r="J56" s="18">
        <f>IF(A56="","",(I56/12*E56+I56/360*F56)*Trabajadores!K55)</f>
        <v/>
      </c>
      <c r="L56" s="31">
        <f>IF(A56="","",IF(DAY(C56)=1,C56,EOMONTH(C56,0)+1))</f>
        <v/>
      </c>
      <c r="M56" s="31">
        <f>IF(A56="","",IF(D56=EOMONTH(D56,0),D56,EOMONTH(D56,-1)))</f>
        <v/>
      </c>
      <c r="N56" s="31">
        <f>IF(A56="","",MAX(Trabajadores!C55,$E$3))</f>
        <v/>
      </c>
      <c r="O56" s="31">
        <f>IF(A56="","",MIN(IF(Trabajadores!D55="",$F$3,Trabajadores!D55),$F$3))</f>
        <v/>
      </c>
    </row>
    <row r="57">
      <c r="A57" s="32">
        <f>IF(Trabajadores!A56="","",Trabajadores!A56)</f>
        <v/>
      </c>
      <c r="B57" s="9">
        <f>IF(A57="","",Trabajadores!B56)</f>
        <v/>
      </c>
      <c r="C57" s="31">
        <f>IF(A57="","",MAX(Trabajadores!C56,$C$3))</f>
        <v/>
      </c>
      <c r="D57" s="31">
        <f>IF(A57="","",MIN(IF(Trabajadores!D56="",$D$3,Trabajadores!D56),$D$3))</f>
        <v/>
      </c>
      <c r="E57" s="33">
        <f>IF(A57="","",MAX(0,(YEAR(M57)-YEAR(L57))*12+MONTH(M57)-MONTH(L57)+1))</f>
        <v/>
      </c>
      <c r="F57" s="33">
        <f>IF(A57="","",IF(E57=0,MAX(0,D57-C57+1),(L57-C57)+(D57-M57)))</f>
        <v/>
      </c>
      <c r="G57" s="25">
        <f>IF(A57="","",Trabajadores!I56)</f>
        <v/>
      </c>
      <c r="H57" s="25">
        <f>IF(A57="","",G57*Trabajadores!J56*MAX(0,(YEAR(IF(O57=EOMONTH(O57,0),O57,EOMONTH(O57,-1)))-YEAR(IF(DAY(N57)=1,N57,EOMONTH(N57,0)+1)))*12+MONTH(IF(O57=EOMONTH(O57,0),O57,EOMONTH(O57,-1)))-MONTH(IF(DAY(N57)=1,N57,EOMONTH(N57,0)+1))+1)/6/6)</f>
        <v/>
      </c>
      <c r="I57" s="25">
        <f>IF(A57="","",G57+H57)</f>
        <v/>
      </c>
      <c r="J57" s="18">
        <f>IF(A57="","",(I57/12*E57+I57/360*F57)*Trabajadores!K56)</f>
        <v/>
      </c>
      <c r="L57" s="31">
        <f>IF(A57="","",IF(DAY(C57)=1,C57,EOMONTH(C57,0)+1))</f>
        <v/>
      </c>
      <c r="M57" s="31">
        <f>IF(A57="","",IF(D57=EOMONTH(D57,0),D57,EOMONTH(D57,-1)))</f>
        <v/>
      </c>
      <c r="N57" s="31">
        <f>IF(A57="","",MAX(Trabajadores!C56,$E$3))</f>
        <v/>
      </c>
      <c r="O57" s="31">
        <f>IF(A57="","",MIN(IF(Trabajadores!D56="",$F$3,Trabajadores!D56),$F$3))</f>
        <v/>
      </c>
    </row>
    <row r="58">
      <c r="A58" s="32">
        <f>IF(Trabajadores!A57="","",Trabajadores!A57)</f>
        <v/>
      </c>
      <c r="B58" s="9">
        <f>IF(A58="","",Trabajadores!B57)</f>
        <v/>
      </c>
      <c r="C58" s="31">
        <f>IF(A58="","",MAX(Trabajadores!C57,$C$3))</f>
        <v/>
      </c>
      <c r="D58" s="31">
        <f>IF(A58="","",MIN(IF(Trabajadores!D57="",$D$3,Trabajadores!D57),$D$3))</f>
        <v/>
      </c>
      <c r="E58" s="33">
        <f>IF(A58="","",MAX(0,(YEAR(M58)-YEAR(L58))*12+MONTH(M58)-MONTH(L58)+1))</f>
        <v/>
      </c>
      <c r="F58" s="33">
        <f>IF(A58="","",IF(E58=0,MAX(0,D58-C58+1),(L58-C58)+(D58-M58)))</f>
        <v/>
      </c>
      <c r="G58" s="25">
        <f>IF(A58="","",Trabajadores!I57)</f>
        <v/>
      </c>
      <c r="H58" s="25">
        <f>IF(A58="","",G58*Trabajadores!J57*MAX(0,(YEAR(IF(O58=EOMONTH(O58,0),O58,EOMONTH(O58,-1)))-YEAR(IF(DAY(N58)=1,N58,EOMONTH(N58,0)+1)))*12+MONTH(IF(O58=EOMONTH(O58,0),O58,EOMONTH(O58,-1)))-MONTH(IF(DAY(N58)=1,N58,EOMONTH(N58,0)+1))+1)/6/6)</f>
        <v/>
      </c>
      <c r="I58" s="25">
        <f>IF(A58="","",G58+H58)</f>
        <v/>
      </c>
      <c r="J58" s="18">
        <f>IF(A58="","",(I58/12*E58+I58/360*F58)*Trabajadores!K57)</f>
        <v/>
      </c>
      <c r="L58" s="31">
        <f>IF(A58="","",IF(DAY(C58)=1,C58,EOMONTH(C58,0)+1))</f>
        <v/>
      </c>
      <c r="M58" s="31">
        <f>IF(A58="","",IF(D58=EOMONTH(D58,0),D58,EOMONTH(D58,-1)))</f>
        <v/>
      </c>
      <c r="N58" s="31">
        <f>IF(A58="","",MAX(Trabajadores!C57,$E$3))</f>
        <v/>
      </c>
      <c r="O58" s="31">
        <f>IF(A58="","",MIN(IF(Trabajadores!D57="",$F$3,Trabajadores!D57),$F$3))</f>
        <v/>
      </c>
    </row>
    <row r="59">
      <c r="A59" s="32">
        <f>IF(Trabajadores!A58="","",Trabajadores!A58)</f>
        <v/>
      </c>
      <c r="B59" s="9">
        <f>IF(A59="","",Trabajadores!B58)</f>
        <v/>
      </c>
      <c r="C59" s="31">
        <f>IF(A59="","",MAX(Trabajadores!C58,$C$3))</f>
        <v/>
      </c>
      <c r="D59" s="31">
        <f>IF(A59="","",MIN(IF(Trabajadores!D58="",$D$3,Trabajadores!D58),$D$3))</f>
        <v/>
      </c>
      <c r="E59" s="33">
        <f>IF(A59="","",MAX(0,(YEAR(M59)-YEAR(L59))*12+MONTH(M59)-MONTH(L59)+1))</f>
        <v/>
      </c>
      <c r="F59" s="33">
        <f>IF(A59="","",IF(E59=0,MAX(0,D59-C59+1),(L59-C59)+(D59-M59)))</f>
        <v/>
      </c>
      <c r="G59" s="25">
        <f>IF(A59="","",Trabajadores!I58)</f>
        <v/>
      </c>
      <c r="H59" s="25">
        <f>IF(A59="","",G59*Trabajadores!J58*MAX(0,(YEAR(IF(O59=EOMONTH(O59,0),O59,EOMONTH(O59,-1)))-YEAR(IF(DAY(N59)=1,N59,EOMONTH(N59,0)+1)))*12+MONTH(IF(O59=EOMONTH(O59,0),O59,EOMONTH(O59,-1)))-MONTH(IF(DAY(N59)=1,N59,EOMONTH(N59,0)+1))+1)/6/6)</f>
        <v/>
      </c>
      <c r="I59" s="25">
        <f>IF(A59="","",G59+H59)</f>
        <v/>
      </c>
      <c r="J59" s="18">
        <f>IF(A59="","",(I59/12*E59+I59/360*F59)*Trabajadores!K58)</f>
        <v/>
      </c>
      <c r="L59" s="31">
        <f>IF(A59="","",IF(DAY(C59)=1,C59,EOMONTH(C59,0)+1))</f>
        <v/>
      </c>
      <c r="M59" s="31">
        <f>IF(A59="","",IF(D59=EOMONTH(D59,0),D59,EOMONTH(D59,-1)))</f>
        <v/>
      </c>
      <c r="N59" s="31">
        <f>IF(A59="","",MAX(Trabajadores!C58,$E$3))</f>
        <v/>
      </c>
      <c r="O59" s="31">
        <f>IF(A59="","",MIN(IF(Trabajadores!D58="",$F$3,Trabajadores!D58),$F$3))</f>
        <v/>
      </c>
    </row>
    <row r="60">
      <c r="A60" s="32">
        <f>IF(Trabajadores!A59="","",Trabajadores!A59)</f>
        <v/>
      </c>
      <c r="B60" s="9">
        <f>IF(A60="","",Trabajadores!B59)</f>
        <v/>
      </c>
      <c r="C60" s="31">
        <f>IF(A60="","",MAX(Trabajadores!C59,$C$3))</f>
        <v/>
      </c>
      <c r="D60" s="31">
        <f>IF(A60="","",MIN(IF(Trabajadores!D59="",$D$3,Trabajadores!D59),$D$3))</f>
        <v/>
      </c>
      <c r="E60" s="33">
        <f>IF(A60="","",MAX(0,(YEAR(M60)-YEAR(L60))*12+MONTH(M60)-MONTH(L60)+1))</f>
        <v/>
      </c>
      <c r="F60" s="33">
        <f>IF(A60="","",IF(E60=0,MAX(0,D60-C60+1),(L60-C60)+(D60-M60)))</f>
        <v/>
      </c>
      <c r="G60" s="25">
        <f>IF(A60="","",Trabajadores!I59)</f>
        <v/>
      </c>
      <c r="H60" s="25">
        <f>IF(A60="","",G60*Trabajadores!J59*MAX(0,(YEAR(IF(O60=EOMONTH(O60,0),O60,EOMONTH(O60,-1)))-YEAR(IF(DAY(N60)=1,N60,EOMONTH(N60,0)+1)))*12+MONTH(IF(O60=EOMONTH(O60,0),O60,EOMONTH(O60,-1)))-MONTH(IF(DAY(N60)=1,N60,EOMONTH(N60,0)+1))+1)/6/6)</f>
        <v/>
      </c>
      <c r="I60" s="25">
        <f>IF(A60="","",G60+H60)</f>
        <v/>
      </c>
      <c r="J60" s="18">
        <f>IF(A60="","",(I60/12*E60+I60/360*F60)*Trabajadores!K59)</f>
        <v/>
      </c>
      <c r="L60" s="31">
        <f>IF(A60="","",IF(DAY(C60)=1,C60,EOMONTH(C60,0)+1))</f>
        <v/>
      </c>
      <c r="M60" s="31">
        <f>IF(A60="","",IF(D60=EOMONTH(D60,0),D60,EOMONTH(D60,-1)))</f>
        <v/>
      </c>
      <c r="N60" s="31">
        <f>IF(A60="","",MAX(Trabajadores!C59,$E$3))</f>
        <v/>
      </c>
      <c r="O60" s="31">
        <f>IF(A60="","",MIN(IF(Trabajadores!D59="",$F$3,Trabajadores!D59),$F$3))</f>
        <v/>
      </c>
    </row>
    <row r="61">
      <c r="A61" s="32">
        <f>IF(Trabajadores!A60="","",Trabajadores!A60)</f>
        <v/>
      </c>
      <c r="B61" s="9">
        <f>IF(A61="","",Trabajadores!B60)</f>
        <v/>
      </c>
      <c r="C61" s="31">
        <f>IF(A61="","",MAX(Trabajadores!C60,$C$3))</f>
        <v/>
      </c>
      <c r="D61" s="31">
        <f>IF(A61="","",MIN(IF(Trabajadores!D60="",$D$3,Trabajadores!D60),$D$3))</f>
        <v/>
      </c>
      <c r="E61" s="33">
        <f>IF(A61="","",MAX(0,(YEAR(M61)-YEAR(L61))*12+MONTH(M61)-MONTH(L61)+1))</f>
        <v/>
      </c>
      <c r="F61" s="33">
        <f>IF(A61="","",IF(E61=0,MAX(0,D61-C61+1),(L61-C61)+(D61-M61)))</f>
        <v/>
      </c>
      <c r="G61" s="25">
        <f>IF(A61="","",Trabajadores!I60)</f>
        <v/>
      </c>
      <c r="H61" s="25">
        <f>IF(A61="","",G61*Trabajadores!J60*MAX(0,(YEAR(IF(O61=EOMONTH(O61,0),O61,EOMONTH(O61,-1)))-YEAR(IF(DAY(N61)=1,N61,EOMONTH(N61,0)+1)))*12+MONTH(IF(O61=EOMONTH(O61,0),O61,EOMONTH(O61,-1)))-MONTH(IF(DAY(N61)=1,N61,EOMONTH(N61,0)+1))+1)/6/6)</f>
        <v/>
      </c>
      <c r="I61" s="25">
        <f>IF(A61="","",G61+H61)</f>
        <v/>
      </c>
      <c r="J61" s="18">
        <f>IF(A61="","",(I61/12*E61+I61/360*F61)*Trabajadores!K60)</f>
        <v/>
      </c>
      <c r="L61" s="31">
        <f>IF(A61="","",IF(DAY(C61)=1,C61,EOMONTH(C61,0)+1))</f>
        <v/>
      </c>
      <c r="M61" s="31">
        <f>IF(A61="","",IF(D61=EOMONTH(D61,0),D61,EOMONTH(D61,-1)))</f>
        <v/>
      </c>
      <c r="N61" s="31">
        <f>IF(A61="","",MAX(Trabajadores!C60,$E$3))</f>
        <v/>
      </c>
      <c r="O61" s="31">
        <f>IF(A61="","",MIN(IF(Trabajadores!D60="",$F$3,Trabajadores!D60),$F$3))</f>
        <v/>
      </c>
    </row>
    <row r="62">
      <c r="A62" s="32">
        <f>IF(Trabajadores!A61="","",Trabajadores!A61)</f>
        <v/>
      </c>
      <c r="B62" s="9">
        <f>IF(A62="","",Trabajadores!B61)</f>
        <v/>
      </c>
      <c r="C62" s="31">
        <f>IF(A62="","",MAX(Trabajadores!C61,$C$3))</f>
        <v/>
      </c>
      <c r="D62" s="31">
        <f>IF(A62="","",MIN(IF(Trabajadores!D61="",$D$3,Trabajadores!D61),$D$3))</f>
        <v/>
      </c>
      <c r="E62" s="33">
        <f>IF(A62="","",MAX(0,(YEAR(M62)-YEAR(L62))*12+MONTH(M62)-MONTH(L62)+1))</f>
        <v/>
      </c>
      <c r="F62" s="33">
        <f>IF(A62="","",IF(E62=0,MAX(0,D62-C62+1),(L62-C62)+(D62-M62)))</f>
        <v/>
      </c>
      <c r="G62" s="25">
        <f>IF(A62="","",Trabajadores!I61)</f>
        <v/>
      </c>
      <c r="H62" s="25">
        <f>IF(A62="","",G62*Trabajadores!J61*MAX(0,(YEAR(IF(O62=EOMONTH(O62,0),O62,EOMONTH(O62,-1)))-YEAR(IF(DAY(N62)=1,N62,EOMONTH(N62,0)+1)))*12+MONTH(IF(O62=EOMONTH(O62,0),O62,EOMONTH(O62,-1)))-MONTH(IF(DAY(N62)=1,N62,EOMONTH(N62,0)+1))+1)/6/6)</f>
        <v/>
      </c>
      <c r="I62" s="25">
        <f>IF(A62="","",G62+H62)</f>
        <v/>
      </c>
      <c r="J62" s="18">
        <f>IF(A62="","",(I62/12*E62+I62/360*F62)*Trabajadores!K61)</f>
        <v/>
      </c>
      <c r="L62" s="31">
        <f>IF(A62="","",IF(DAY(C62)=1,C62,EOMONTH(C62,0)+1))</f>
        <v/>
      </c>
      <c r="M62" s="31">
        <f>IF(A62="","",IF(D62=EOMONTH(D62,0),D62,EOMONTH(D62,-1)))</f>
        <v/>
      </c>
      <c r="N62" s="31">
        <f>IF(A62="","",MAX(Trabajadores!C61,$E$3))</f>
        <v/>
      </c>
      <c r="O62" s="31">
        <f>IF(A62="","",MIN(IF(Trabajadores!D61="",$F$3,Trabajadores!D61),$F$3))</f>
        <v/>
      </c>
    </row>
    <row r="63">
      <c r="A63" s="32">
        <f>IF(Trabajadores!A62="","",Trabajadores!A62)</f>
        <v/>
      </c>
      <c r="B63" s="9">
        <f>IF(A63="","",Trabajadores!B62)</f>
        <v/>
      </c>
      <c r="C63" s="31">
        <f>IF(A63="","",MAX(Trabajadores!C62,$C$3))</f>
        <v/>
      </c>
      <c r="D63" s="31">
        <f>IF(A63="","",MIN(IF(Trabajadores!D62="",$D$3,Trabajadores!D62),$D$3))</f>
        <v/>
      </c>
      <c r="E63" s="33">
        <f>IF(A63="","",MAX(0,(YEAR(M63)-YEAR(L63))*12+MONTH(M63)-MONTH(L63)+1))</f>
        <v/>
      </c>
      <c r="F63" s="33">
        <f>IF(A63="","",IF(E63=0,MAX(0,D63-C63+1),(L63-C63)+(D63-M63)))</f>
        <v/>
      </c>
      <c r="G63" s="25">
        <f>IF(A63="","",Trabajadores!I62)</f>
        <v/>
      </c>
      <c r="H63" s="25">
        <f>IF(A63="","",G63*Trabajadores!J62*MAX(0,(YEAR(IF(O63=EOMONTH(O63,0),O63,EOMONTH(O63,-1)))-YEAR(IF(DAY(N63)=1,N63,EOMONTH(N63,0)+1)))*12+MONTH(IF(O63=EOMONTH(O63,0),O63,EOMONTH(O63,-1)))-MONTH(IF(DAY(N63)=1,N63,EOMONTH(N63,0)+1))+1)/6/6)</f>
        <v/>
      </c>
      <c r="I63" s="25">
        <f>IF(A63="","",G63+H63)</f>
        <v/>
      </c>
      <c r="J63" s="18">
        <f>IF(A63="","",(I63/12*E63+I63/360*F63)*Trabajadores!K62)</f>
        <v/>
      </c>
      <c r="L63" s="31">
        <f>IF(A63="","",IF(DAY(C63)=1,C63,EOMONTH(C63,0)+1))</f>
        <v/>
      </c>
      <c r="M63" s="31">
        <f>IF(A63="","",IF(D63=EOMONTH(D63,0),D63,EOMONTH(D63,-1)))</f>
        <v/>
      </c>
      <c r="N63" s="31">
        <f>IF(A63="","",MAX(Trabajadores!C62,$E$3))</f>
        <v/>
      </c>
      <c r="O63" s="31">
        <f>IF(A63="","",MIN(IF(Trabajadores!D62="",$F$3,Trabajadores!D62),$F$3))</f>
        <v/>
      </c>
    </row>
    <row r="64">
      <c r="A64" s="32">
        <f>IF(Trabajadores!A63="","",Trabajadores!A63)</f>
        <v/>
      </c>
      <c r="B64" s="9">
        <f>IF(A64="","",Trabajadores!B63)</f>
        <v/>
      </c>
      <c r="C64" s="31">
        <f>IF(A64="","",MAX(Trabajadores!C63,$C$3))</f>
        <v/>
      </c>
      <c r="D64" s="31">
        <f>IF(A64="","",MIN(IF(Trabajadores!D63="",$D$3,Trabajadores!D63),$D$3))</f>
        <v/>
      </c>
      <c r="E64" s="33">
        <f>IF(A64="","",MAX(0,(YEAR(M64)-YEAR(L64))*12+MONTH(M64)-MONTH(L64)+1))</f>
        <v/>
      </c>
      <c r="F64" s="33">
        <f>IF(A64="","",IF(E64=0,MAX(0,D64-C64+1),(L64-C64)+(D64-M64)))</f>
        <v/>
      </c>
      <c r="G64" s="25">
        <f>IF(A64="","",Trabajadores!I63)</f>
        <v/>
      </c>
      <c r="H64" s="25">
        <f>IF(A64="","",G64*Trabajadores!J63*MAX(0,(YEAR(IF(O64=EOMONTH(O64,0),O64,EOMONTH(O64,-1)))-YEAR(IF(DAY(N64)=1,N64,EOMONTH(N64,0)+1)))*12+MONTH(IF(O64=EOMONTH(O64,0),O64,EOMONTH(O64,-1)))-MONTH(IF(DAY(N64)=1,N64,EOMONTH(N64,0)+1))+1)/6/6)</f>
        <v/>
      </c>
      <c r="I64" s="25">
        <f>IF(A64="","",G64+H64)</f>
        <v/>
      </c>
      <c r="J64" s="18">
        <f>IF(A64="","",(I64/12*E64+I64/360*F64)*Trabajadores!K63)</f>
        <v/>
      </c>
      <c r="L64" s="31">
        <f>IF(A64="","",IF(DAY(C64)=1,C64,EOMONTH(C64,0)+1))</f>
        <v/>
      </c>
      <c r="M64" s="31">
        <f>IF(A64="","",IF(D64=EOMONTH(D64,0),D64,EOMONTH(D64,-1)))</f>
        <v/>
      </c>
      <c r="N64" s="31">
        <f>IF(A64="","",MAX(Trabajadores!C63,$E$3))</f>
        <v/>
      </c>
      <c r="O64" s="31">
        <f>IF(A64="","",MIN(IF(Trabajadores!D63="",$F$3,Trabajadores!D63),$F$3))</f>
        <v/>
      </c>
    </row>
    <row r="65">
      <c r="A65" s="32">
        <f>IF(Trabajadores!A64="","",Trabajadores!A64)</f>
        <v/>
      </c>
      <c r="B65" s="9">
        <f>IF(A65="","",Trabajadores!B64)</f>
        <v/>
      </c>
      <c r="C65" s="31">
        <f>IF(A65="","",MAX(Trabajadores!C64,$C$3))</f>
        <v/>
      </c>
      <c r="D65" s="31">
        <f>IF(A65="","",MIN(IF(Trabajadores!D64="",$D$3,Trabajadores!D64),$D$3))</f>
        <v/>
      </c>
      <c r="E65" s="33">
        <f>IF(A65="","",MAX(0,(YEAR(M65)-YEAR(L65))*12+MONTH(M65)-MONTH(L65)+1))</f>
        <v/>
      </c>
      <c r="F65" s="33">
        <f>IF(A65="","",IF(E65=0,MAX(0,D65-C65+1),(L65-C65)+(D65-M65)))</f>
        <v/>
      </c>
      <c r="G65" s="25">
        <f>IF(A65="","",Trabajadores!I64)</f>
        <v/>
      </c>
      <c r="H65" s="25">
        <f>IF(A65="","",G65*Trabajadores!J64*MAX(0,(YEAR(IF(O65=EOMONTH(O65,0),O65,EOMONTH(O65,-1)))-YEAR(IF(DAY(N65)=1,N65,EOMONTH(N65,0)+1)))*12+MONTH(IF(O65=EOMONTH(O65,0),O65,EOMONTH(O65,-1)))-MONTH(IF(DAY(N65)=1,N65,EOMONTH(N65,0)+1))+1)/6/6)</f>
        <v/>
      </c>
      <c r="I65" s="25">
        <f>IF(A65="","",G65+H65)</f>
        <v/>
      </c>
      <c r="J65" s="18">
        <f>IF(A65="","",(I65/12*E65+I65/360*F65)*Trabajadores!K64)</f>
        <v/>
      </c>
      <c r="L65" s="31">
        <f>IF(A65="","",IF(DAY(C65)=1,C65,EOMONTH(C65,0)+1))</f>
        <v/>
      </c>
      <c r="M65" s="31">
        <f>IF(A65="","",IF(D65=EOMONTH(D65,0),D65,EOMONTH(D65,-1)))</f>
        <v/>
      </c>
      <c r="N65" s="31">
        <f>IF(A65="","",MAX(Trabajadores!C64,$E$3))</f>
        <v/>
      </c>
      <c r="O65" s="31">
        <f>IF(A65="","",MIN(IF(Trabajadores!D64="",$F$3,Trabajadores!D64),$F$3))</f>
        <v/>
      </c>
    </row>
    <row r="66">
      <c r="A66" s="32">
        <f>IF(Trabajadores!A65="","",Trabajadores!A65)</f>
        <v/>
      </c>
      <c r="B66" s="9">
        <f>IF(A66="","",Trabajadores!B65)</f>
        <v/>
      </c>
      <c r="C66" s="31">
        <f>IF(A66="","",MAX(Trabajadores!C65,$C$3))</f>
        <v/>
      </c>
      <c r="D66" s="31">
        <f>IF(A66="","",MIN(IF(Trabajadores!D65="",$D$3,Trabajadores!D65),$D$3))</f>
        <v/>
      </c>
      <c r="E66" s="33">
        <f>IF(A66="","",MAX(0,(YEAR(M66)-YEAR(L66))*12+MONTH(M66)-MONTH(L66)+1))</f>
        <v/>
      </c>
      <c r="F66" s="33">
        <f>IF(A66="","",IF(E66=0,MAX(0,D66-C66+1),(L66-C66)+(D66-M66)))</f>
        <v/>
      </c>
      <c r="G66" s="25">
        <f>IF(A66="","",Trabajadores!I65)</f>
        <v/>
      </c>
      <c r="H66" s="25">
        <f>IF(A66="","",G66*Trabajadores!J65*MAX(0,(YEAR(IF(O66=EOMONTH(O66,0),O66,EOMONTH(O66,-1)))-YEAR(IF(DAY(N66)=1,N66,EOMONTH(N66,0)+1)))*12+MONTH(IF(O66=EOMONTH(O66,0),O66,EOMONTH(O66,-1)))-MONTH(IF(DAY(N66)=1,N66,EOMONTH(N66,0)+1))+1)/6/6)</f>
        <v/>
      </c>
      <c r="I66" s="25">
        <f>IF(A66="","",G66+H66)</f>
        <v/>
      </c>
      <c r="J66" s="18">
        <f>IF(A66="","",(I66/12*E66+I66/360*F66)*Trabajadores!K65)</f>
        <v/>
      </c>
      <c r="L66" s="31">
        <f>IF(A66="","",IF(DAY(C66)=1,C66,EOMONTH(C66,0)+1))</f>
        <v/>
      </c>
      <c r="M66" s="31">
        <f>IF(A66="","",IF(D66=EOMONTH(D66,0),D66,EOMONTH(D66,-1)))</f>
        <v/>
      </c>
      <c r="N66" s="31">
        <f>IF(A66="","",MAX(Trabajadores!C65,$E$3))</f>
        <v/>
      </c>
      <c r="O66" s="31">
        <f>IF(A66="","",MIN(IF(Trabajadores!D65="",$F$3,Trabajadores!D65),$F$3))</f>
        <v/>
      </c>
    </row>
    <row r="67">
      <c r="A67" s="32">
        <f>IF(Trabajadores!A66="","",Trabajadores!A66)</f>
        <v/>
      </c>
      <c r="B67" s="9">
        <f>IF(A67="","",Trabajadores!B66)</f>
        <v/>
      </c>
      <c r="C67" s="31">
        <f>IF(A67="","",MAX(Trabajadores!C66,$C$3))</f>
        <v/>
      </c>
      <c r="D67" s="31">
        <f>IF(A67="","",MIN(IF(Trabajadores!D66="",$D$3,Trabajadores!D66),$D$3))</f>
        <v/>
      </c>
      <c r="E67" s="33">
        <f>IF(A67="","",MAX(0,(YEAR(M67)-YEAR(L67))*12+MONTH(M67)-MONTH(L67)+1))</f>
        <v/>
      </c>
      <c r="F67" s="33">
        <f>IF(A67="","",IF(E67=0,MAX(0,D67-C67+1),(L67-C67)+(D67-M67)))</f>
        <v/>
      </c>
      <c r="G67" s="25">
        <f>IF(A67="","",Trabajadores!I66)</f>
        <v/>
      </c>
      <c r="H67" s="25">
        <f>IF(A67="","",G67*Trabajadores!J66*MAX(0,(YEAR(IF(O67=EOMONTH(O67,0),O67,EOMONTH(O67,-1)))-YEAR(IF(DAY(N67)=1,N67,EOMONTH(N67,0)+1)))*12+MONTH(IF(O67=EOMONTH(O67,0),O67,EOMONTH(O67,-1)))-MONTH(IF(DAY(N67)=1,N67,EOMONTH(N67,0)+1))+1)/6/6)</f>
        <v/>
      </c>
      <c r="I67" s="25">
        <f>IF(A67="","",G67+H67)</f>
        <v/>
      </c>
      <c r="J67" s="18">
        <f>IF(A67="","",(I67/12*E67+I67/360*F67)*Trabajadores!K66)</f>
        <v/>
      </c>
      <c r="L67" s="31">
        <f>IF(A67="","",IF(DAY(C67)=1,C67,EOMONTH(C67,0)+1))</f>
        <v/>
      </c>
      <c r="M67" s="31">
        <f>IF(A67="","",IF(D67=EOMONTH(D67,0),D67,EOMONTH(D67,-1)))</f>
        <v/>
      </c>
      <c r="N67" s="31">
        <f>IF(A67="","",MAX(Trabajadores!C66,$E$3))</f>
        <v/>
      </c>
      <c r="O67" s="31">
        <f>IF(A67="","",MIN(IF(Trabajadores!D66="",$F$3,Trabajadores!D66),$F$3))</f>
        <v/>
      </c>
    </row>
    <row r="68">
      <c r="A68" s="32">
        <f>IF(Trabajadores!A67="","",Trabajadores!A67)</f>
        <v/>
      </c>
      <c r="B68" s="9">
        <f>IF(A68="","",Trabajadores!B67)</f>
        <v/>
      </c>
      <c r="C68" s="31">
        <f>IF(A68="","",MAX(Trabajadores!C67,$C$3))</f>
        <v/>
      </c>
      <c r="D68" s="31">
        <f>IF(A68="","",MIN(IF(Trabajadores!D67="",$D$3,Trabajadores!D67),$D$3))</f>
        <v/>
      </c>
      <c r="E68" s="33">
        <f>IF(A68="","",MAX(0,(YEAR(M68)-YEAR(L68))*12+MONTH(M68)-MONTH(L68)+1))</f>
        <v/>
      </c>
      <c r="F68" s="33">
        <f>IF(A68="","",IF(E68=0,MAX(0,D68-C68+1),(L68-C68)+(D68-M68)))</f>
        <v/>
      </c>
      <c r="G68" s="25">
        <f>IF(A68="","",Trabajadores!I67)</f>
        <v/>
      </c>
      <c r="H68" s="25">
        <f>IF(A68="","",G68*Trabajadores!J67*MAX(0,(YEAR(IF(O68=EOMONTH(O68,0),O68,EOMONTH(O68,-1)))-YEAR(IF(DAY(N68)=1,N68,EOMONTH(N68,0)+1)))*12+MONTH(IF(O68=EOMONTH(O68,0),O68,EOMONTH(O68,-1)))-MONTH(IF(DAY(N68)=1,N68,EOMONTH(N68,0)+1))+1)/6/6)</f>
        <v/>
      </c>
      <c r="I68" s="25">
        <f>IF(A68="","",G68+H68)</f>
        <v/>
      </c>
      <c r="J68" s="18">
        <f>IF(A68="","",(I68/12*E68+I68/360*F68)*Trabajadores!K67)</f>
        <v/>
      </c>
      <c r="L68" s="31">
        <f>IF(A68="","",IF(DAY(C68)=1,C68,EOMONTH(C68,0)+1))</f>
        <v/>
      </c>
      <c r="M68" s="31">
        <f>IF(A68="","",IF(D68=EOMONTH(D68,0),D68,EOMONTH(D68,-1)))</f>
        <v/>
      </c>
      <c r="N68" s="31">
        <f>IF(A68="","",MAX(Trabajadores!C67,$E$3))</f>
        <v/>
      </c>
      <c r="O68" s="31">
        <f>IF(A68="","",MIN(IF(Trabajadores!D67="",$F$3,Trabajadores!D67),$F$3))</f>
        <v/>
      </c>
    </row>
    <row r="69">
      <c r="A69" s="32">
        <f>IF(Trabajadores!A68="","",Trabajadores!A68)</f>
        <v/>
      </c>
      <c r="B69" s="9">
        <f>IF(A69="","",Trabajadores!B68)</f>
        <v/>
      </c>
      <c r="C69" s="31">
        <f>IF(A69="","",MAX(Trabajadores!C68,$C$3))</f>
        <v/>
      </c>
      <c r="D69" s="31">
        <f>IF(A69="","",MIN(IF(Trabajadores!D68="",$D$3,Trabajadores!D68),$D$3))</f>
        <v/>
      </c>
      <c r="E69" s="33">
        <f>IF(A69="","",MAX(0,(YEAR(M69)-YEAR(L69))*12+MONTH(M69)-MONTH(L69)+1))</f>
        <v/>
      </c>
      <c r="F69" s="33">
        <f>IF(A69="","",IF(E69=0,MAX(0,D69-C69+1),(L69-C69)+(D69-M69)))</f>
        <v/>
      </c>
      <c r="G69" s="25">
        <f>IF(A69="","",Trabajadores!I68)</f>
        <v/>
      </c>
      <c r="H69" s="25">
        <f>IF(A69="","",G69*Trabajadores!J68*MAX(0,(YEAR(IF(O69=EOMONTH(O69,0),O69,EOMONTH(O69,-1)))-YEAR(IF(DAY(N69)=1,N69,EOMONTH(N69,0)+1)))*12+MONTH(IF(O69=EOMONTH(O69,0),O69,EOMONTH(O69,-1)))-MONTH(IF(DAY(N69)=1,N69,EOMONTH(N69,0)+1))+1)/6/6)</f>
        <v/>
      </c>
      <c r="I69" s="25">
        <f>IF(A69="","",G69+H69)</f>
        <v/>
      </c>
      <c r="J69" s="18">
        <f>IF(A69="","",(I69/12*E69+I69/360*F69)*Trabajadores!K68)</f>
        <v/>
      </c>
      <c r="L69" s="31">
        <f>IF(A69="","",IF(DAY(C69)=1,C69,EOMONTH(C69,0)+1))</f>
        <v/>
      </c>
      <c r="M69" s="31">
        <f>IF(A69="","",IF(D69=EOMONTH(D69,0),D69,EOMONTH(D69,-1)))</f>
        <v/>
      </c>
      <c r="N69" s="31">
        <f>IF(A69="","",MAX(Trabajadores!C68,$E$3))</f>
        <v/>
      </c>
      <c r="O69" s="31">
        <f>IF(A69="","",MIN(IF(Trabajadores!D68="",$F$3,Trabajadores!D68),$F$3))</f>
        <v/>
      </c>
    </row>
    <row r="70">
      <c r="A70" s="32">
        <f>IF(Trabajadores!A69="","",Trabajadores!A69)</f>
        <v/>
      </c>
      <c r="B70" s="9">
        <f>IF(A70="","",Trabajadores!B69)</f>
        <v/>
      </c>
      <c r="C70" s="31">
        <f>IF(A70="","",MAX(Trabajadores!C69,$C$3))</f>
        <v/>
      </c>
      <c r="D70" s="31">
        <f>IF(A70="","",MIN(IF(Trabajadores!D69="",$D$3,Trabajadores!D69),$D$3))</f>
        <v/>
      </c>
      <c r="E70" s="33">
        <f>IF(A70="","",MAX(0,(YEAR(M70)-YEAR(L70))*12+MONTH(M70)-MONTH(L70)+1))</f>
        <v/>
      </c>
      <c r="F70" s="33">
        <f>IF(A70="","",IF(E70=0,MAX(0,D70-C70+1),(L70-C70)+(D70-M70)))</f>
        <v/>
      </c>
      <c r="G70" s="25">
        <f>IF(A70="","",Trabajadores!I69)</f>
        <v/>
      </c>
      <c r="H70" s="25">
        <f>IF(A70="","",G70*Trabajadores!J69*MAX(0,(YEAR(IF(O70=EOMONTH(O70,0),O70,EOMONTH(O70,-1)))-YEAR(IF(DAY(N70)=1,N70,EOMONTH(N70,0)+1)))*12+MONTH(IF(O70=EOMONTH(O70,0),O70,EOMONTH(O70,-1)))-MONTH(IF(DAY(N70)=1,N70,EOMONTH(N70,0)+1))+1)/6/6)</f>
        <v/>
      </c>
      <c r="I70" s="25">
        <f>IF(A70="","",G70+H70)</f>
        <v/>
      </c>
      <c r="J70" s="18">
        <f>IF(A70="","",(I70/12*E70+I70/360*F70)*Trabajadores!K69)</f>
        <v/>
      </c>
      <c r="L70" s="31">
        <f>IF(A70="","",IF(DAY(C70)=1,C70,EOMONTH(C70,0)+1))</f>
        <v/>
      </c>
      <c r="M70" s="31">
        <f>IF(A70="","",IF(D70=EOMONTH(D70,0),D70,EOMONTH(D70,-1)))</f>
        <v/>
      </c>
      <c r="N70" s="31">
        <f>IF(A70="","",MAX(Trabajadores!C69,$E$3))</f>
        <v/>
      </c>
      <c r="O70" s="31">
        <f>IF(A70="","",MIN(IF(Trabajadores!D69="",$F$3,Trabajadores!D69),$F$3))</f>
        <v/>
      </c>
    </row>
    <row r="71">
      <c r="A71" s="32">
        <f>IF(Trabajadores!A70="","",Trabajadores!A70)</f>
        <v/>
      </c>
      <c r="B71" s="9">
        <f>IF(A71="","",Trabajadores!B70)</f>
        <v/>
      </c>
      <c r="C71" s="31">
        <f>IF(A71="","",MAX(Trabajadores!C70,$C$3))</f>
        <v/>
      </c>
      <c r="D71" s="31">
        <f>IF(A71="","",MIN(IF(Trabajadores!D70="",$D$3,Trabajadores!D70),$D$3))</f>
        <v/>
      </c>
      <c r="E71" s="33">
        <f>IF(A71="","",MAX(0,(YEAR(M71)-YEAR(L71))*12+MONTH(M71)-MONTH(L71)+1))</f>
        <v/>
      </c>
      <c r="F71" s="33">
        <f>IF(A71="","",IF(E71=0,MAX(0,D71-C71+1),(L71-C71)+(D71-M71)))</f>
        <v/>
      </c>
      <c r="G71" s="25">
        <f>IF(A71="","",Trabajadores!I70)</f>
        <v/>
      </c>
      <c r="H71" s="25">
        <f>IF(A71="","",G71*Trabajadores!J70*MAX(0,(YEAR(IF(O71=EOMONTH(O71,0),O71,EOMONTH(O71,-1)))-YEAR(IF(DAY(N71)=1,N71,EOMONTH(N71,0)+1)))*12+MONTH(IF(O71=EOMONTH(O71,0),O71,EOMONTH(O71,-1)))-MONTH(IF(DAY(N71)=1,N71,EOMONTH(N71,0)+1))+1)/6/6)</f>
        <v/>
      </c>
      <c r="I71" s="25">
        <f>IF(A71="","",G71+H71)</f>
        <v/>
      </c>
      <c r="J71" s="18">
        <f>IF(A71="","",(I71/12*E71+I71/360*F71)*Trabajadores!K70)</f>
        <v/>
      </c>
      <c r="L71" s="31">
        <f>IF(A71="","",IF(DAY(C71)=1,C71,EOMONTH(C71,0)+1))</f>
        <v/>
      </c>
      <c r="M71" s="31">
        <f>IF(A71="","",IF(D71=EOMONTH(D71,0),D71,EOMONTH(D71,-1)))</f>
        <v/>
      </c>
      <c r="N71" s="31">
        <f>IF(A71="","",MAX(Trabajadores!C70,$E$3))</f>
        <v/>
      </c>
      <c r="O71" s="31">
        <f>IF(A71="","",MIN(IF(Trabajadores!D70="",$F$3,Trabajadores!D70),$F$3))</f>
        <v/>
      </c>
    </row>
    <row r="72">
      <c r="A72" s="32">
        <f>IF(Trabajadores!A71="","",Trabajadores!A71)</f>
        <v/>
      </c>
      <c r="B72" s="9">
        <f>IF(A72="","",Trabajadores!B71)</f>
        <v/>
      </c>
      <c r="C72" s="31">
        <f>IF(A72="","",MAX(Trabajadores!C71,$C$3))</f>
        <v/>
      </c>
      <c r="D72" s="31">
        <f>IF(A72="","",MIN(IF(Trabajadores!D71="",$D$3,Trabajadores!D71),$D$3))</f>
        <v/>
      </c>
      <c r="E72" s="33">
        <f>IF(A72="","",MAX(0,(YEAR(M72)-YEAR(L72))*12+MONTH(M72)-MONTH(L72)+1))</f>
        <v/>
      </c>
      <c r="F72" s="33">
        <f>IF(A72="","",IF(E72=0,MAX(0,D72-C72+1),(L72-C72)+(D72-M72)))</f>
        <v/>
      </c>
      <c r="G72" s="25">
        <f>IF(A72="","",Trabajadores!I71)</f>
        <v/>
      </c>
      <c r="H72" s="25">
        <f>IF(A72="","",G72*Trabajadores!J71*MAX(0,(YEAR(IF(O72=EOMONTH(O72,0),O72,EOMONTH(O72,-1)))-YEAR(IF(DAY(N72)=1,N72,EOMONTH(N72,0)+1)))*12+MONTH(IF(O72=EOMONTH(O72,0),O72,EOMONTH(O72,-1)))-MONTH(IF(DAY(N72)=1,N72,EOMONTH(N72,0)+1))+1)/6/6)</f>
        <v/>
      </c>
      <c r="I72" s="25">
        <f>IF(A72="","",G72+H72)</f>
        <v/>
      </c>
      <c r="J72" s="18">
        <f>IF(A72="","",(I72/12*E72+I72/360*F72)*Trabajadores!K71)</f>
        <v/>
      </c>
      <c r="L72" s="31">
        <f>IF(A72="","",IF(DAY(C72)=1,C72,EOMONTH(C72,0)+1))</f>
        <v/>
      </c>
      <c r="M72" s="31">
        <f>IF(A72="","",IF(D72=EOMONTH(D72,0),D72,EOMONTH(D72,-1)))</f>
        <v/>
      </c>
      <c r="N72" s="31">
        <f>IF(A72="","",MAX(Trabajadores!C71,$E$3))</f>
        <v/>
      </c>
      <c r="O72" s="31">
        <f>IF(A72="","",MIN(IF(Trabajadores!D71="",$F$3,Trabajadores!D71),$F$3))</f>
        <v/>
      </c>
    </row>
    <row r="73">
      <c r="A73" s="32">
        <f>IF(Trabajadores!A72="","",Trabajadores!A72)</f>
        <v/>
      </c>
      <c r="B73" s="9">
        <f>IF(A73="","",Trabajadores!B72)</f>
        <v/>
      </c>
      <c r="C73" s="31">
        <f>IF(A73="","",MAX(Trabajadores!C72,$C$3))</f>
        <v/>
      </c>
      <c r="D73" s="31">
        <f>IF(A73="","",MIN(IF(Trabajadores!D72="",$D$3,Trabajadores!D72),$D$3))</f>
        <v/>
      </c>
      <c r="E73" s="33">
        <f>IF(A73="","",MAX(0,(YEAR(M73)-YEAR(L73))*12+MONTH(M73)-MONTH(L73)+1))</f>
        <v/>
      </c>
      <c r="F73" s="33">
        <f>IF(A73="","",IF(E73=0,MAX(0,D73-C73+1),(L73-C73)+(D73-M73)))</f>
        <v/>
      </c>
      <c r="G73" s="25">
        <f>IF(A73="","",Trabajadores!I72)</f>
        <v/>
      </c>
      <c r="H73" s="25">
        <f>IF(A73="","",G73*Trabajadores!J72*MAX(0,(YEAR(IF(O73=EOMONTH(O73,0),O73,EOMONTH(O73,-1)))-YEAR(IF(DAY(N73)=1,N73,EOMONTH(N73,0)+1)))*12+MONTH(IF(O73=EOMONTH(O73,0),O73,EOMONTH(O73,-1)))-MONTH(IF(DAY(N73)=1,N73,EOMONTH(N73,0)+1))+1)/6/6)</f>
        <v/>
      </c>
      <c r="I73" s="25">
        <f>IF(A73="","",G73+H73)</f>
        <v/>
      </c>
      <c r="J73" s="18">
        <f>IF(A73="","",(I73/12*E73+I73/360*F73)*Trabajadores!K72)</f>
        <v/>
      </c>
      <c r="L73" s="31">
        <f>IF(A73="","",IF(DAY(C73)=1,C73,EOMONTH(C73,0)+1))</f>
        <v/>
      </c>
      <c r="M73" s="31">
        <f>IF(A73="","",IF(D73=EOMONTH(D73,0),D73,EOMONTH(D73,-1)))</f>
        <v/>
      </c>
      <c r="N73" s="31">
        <f>IF(A73="","",MAX(Trabajadores!C72,$E$3))</f>
        <v/>
      </c>
      <c r="O73" s="31">
        <f>IF(A73="","",MIN(IF(Trabajadores!D72="",$F$3,Trabajadores!D72),$F$3))</f>
        <v/>
      </c>
    </row>
    <row r="74">
      <c r="A74" s="32">
        <f>IF(Trabajadores!A73="","",Trabajadores!A73)</f>
        <v/>
      </c>
      <c r="B74" s="9">
        <f>IF(A74="","",Trabajadores!B73)</f>
        <v/>
      </c>
      <c r="C74" s="31">
        <f>IF(A74="","",MAX(Trabajadores!C73,$C$3))</f>
        <v/>
      </c>
      <c r="D74" s="31">
        <f>IF(A74="","",MIN(IF(Trabajadores!D73="",$D$3,Trabajadores!D73),$D$3))</f>
        <v/>
      </c>
      <c r="E74" s="33">
        <f>IF(A74="","",MAX(0,(YEAR(M74)-YEAR(L74))*12+MONTH(M74)-MONTH(L74)+1))</f>
        <v/>
      </c>
      <c r="F74" s="33">
        <f>IF(A74="","",IF(E74=0,MAX(0,D74-C74+1),(L74-C74)+(D74-M74)))</f>
        <v/>
      </c>
      <c r="G74" s="25">
        <f>IF(A74="","",Trabajadores!I73)</f>
        <v/>
      </c>
      <c r="H74" s="25">
        <f>IF(A74="","",G74*Trabajadores!J73*MAX(0,(YEAR(IF(O74=EOMONTH(O74,0),O74,EOMONTH(O74,-1)))-YEAR(IF(DAY(N74)=1,N74,EOMONTH(N74,0)+1)))*12+MONTH(IF(O74=EOMONTH(O74,0),O74,EOMONTH(O74,-1)))-MONTH(IF(DAY(N74)=1,N74,EOMONTH(N74,0)+1))+1)/6/6)</f>
        <v/>
      </c>
      <c r="I74" s="25">
        <f>IF(A74="","",G74+H74)</f>
        <v/>
      </c>
      <c r="J74" s="18">
        <f>IF(A74="","",(I74/12*E74+I74/360*F74)*Trabajadores!K73)</f>
        <v/>
      </c>
      <c r="L74" s="31">
        <f>IF(A74="","",IF(DAY(C74)=1,C74,EOMONTH(C74,0)+1))</f>
        <v/>
      </c>
      <c r="M74" s="31">
        <f>IF(A74="","",IF(D74=EOMONTH(D74,0),D74,EOMONTH(D74,-1)))</f>
        <v/>
      </c>
      <c r="N74" s="31">
        <f>IF(A74="","",MAX(Trabajadores!C73,$E$3))</f>
        <v/>
      </c>
      <c r="O74" s="31">
        <f>IF(A74="","",MIN(IF(Trabajadores!D73="",$F$3,Trabajadores!D73),$F$3))</f>
        <v/>
      </c>
    </row>
    <row r="75">
      <c r="A75" s="32">
        <f>IF(Trabajadores!A74="","",Trabajadores!A74)</f>
        <v/>
      </c>
      <c r="B75" s="9">
        <f>IF(A75="","",Trabajadores!B74)</f>
        <v/>
      </c>
      <c r="C75" s="31">
        <f>IF(A75="","",MAX(Trabajadores!C74,$C$3))</f>
        <v/>
      </c>
      <c r="D75" s="31">
        <f>IF(A75="","",MIN(IF(Trabajadores!D74="",$D$3,Trabajadores!D74),$D$3))</f>
        <v/>
      </c>
      <c r="E75" s="33">
        <f>IF(A75="","",MAX(0,(YEAR(M75)-YEAR(L75))*12+MONTH(M75)-MONTH(L75)+1))</f>
        <v/>
      </c>
      <c r="F75" s="33">
        <f>IF(A75="","",IF(E75=0,MAX(0,D75-C75+1),(L75-C75)+(D75-M75)))</f>
        <v/>
      </c>
      <c r="G75" s="25">
        <f>IF(A75="","",Trabajadores!I74)</f>
        <v/>
      </c>
      <c r="H75" s="25">
        <f>IF(A75="","",G75*Trabajadores!J74*MAX(0,(YEAR(IF(O75=EOMONTH(O75,0),O75,EOMONTH(O75,-1)))-YEAR(IF(DAY(N75)=1,N75,EOMONTH(N75,0)+1)))*12+MONTH(IF(O75=EOMONTH(O75,0),O75,EOMONTH(O75,-1)))-MONTH(IF(DAY(N75)=1,N75,EOMONTH(N75,0)+1))+1)/6/6)</f>
        <v/>
      </c>
      <c r="I75" s="25">
        <f>IF(A75="","",G75+H75)</f>
        <v/>
      </c>
      <c r="J75" s="18">
        <f>IF(A75="","",(I75/12*E75+I75/360*F75)*Trabajadores!K74)</f>
        <v/>
      </c>
      <c r="L75" s="31">
        <f>IF(A75="","",IF(DAY(C75)=1,C75,EOMONTH(C75,0)+1))</f>
        <v/>
      </c>
      <c r="M75" s="31">
        <f>IF(A75="","",IF(D75=EOMONTH(D75,0),D75,EOMONTH(D75,-1)))</f>
        <v/>
      </c>
      <c r="N75" s="31">
        <f>IF(A75="","",MAX(Trabajadores!C74,$E$3))</f>
        <v/>
      </c>
      <c r="O75" s="31">
        <f>IF(A75="","",MIN(IF(Trabajadores!D74="",$F$3,Trabajadores!D74),$F$3))</f>
        <v/>
      </c>
    </row>
    <row r="76">
      <c r="A76" s="32">
        <f>IF(Trabajadores!A75="","",Trabajadores!A75)</f>
        <v/>
      </c>
      <c r="B76" s="9">
        <f>IF(A76="","",Trabajadores!B75)</f>
        <v/>
      </c>
      <c r="C76" s="31">
        <f>IF(A76="","",MAX(Trabajadores!C75,$C$3))</f>
        <v/>
      </c>
      <c r="D76" s="31">
        <f>IF(A76="","",MIN(IF(Trabajadores!D75="",$D$3,Trabajadores!D75),$D$3))</f>
        <v/>
      </c>
      <c r="E76" s="33">
        <f>IF(A76="","",MAX(0,(YEAR(M76)-YEAR(L76))*12+MONTH(M76)-MONTH(L76)+1))</f>
        <v/>
      </c>
      <c r="F76" s="33">
        <f>IF(A76="","",IF(E76=0,MAX(0,D76-C76+1),(L76-C76)+(D76-M76)))</f>
        <v/>
      </c>
      <c r="G76" s="25">
        <f>IF(A76="","",Trabajadores!I75)</f>
        <v/>
      </c>
      <c r="H76" s="25">
        <f>IF(A76="","",G76*Trabajadores!J75*MAX(0,(YEAR(IF(O76=EOMONTH(O76,0),O76,EOMONTH(O76,-1)))-YEAR(IF(DAY(N76)=1,N76,EOMONTH(N76,0)+1)))*12+MONTH(IF(O76=EOMONTH(O76,0),O76,EOMONTH(O76,-1)))-MONTH(IF(DAY(N76)=1,N76,EOMONTH(N76,0)+1))+1)/6/6)</f>
        <v/>
      </c>
      <c r="I76" s="25">
        <f>IF(A76="","",G76+H76)</f>
        <v/>
      </c>
      <c r="J76" s="18">
        <f>IF(A76="","",(I76/12*E76+I76/360*F76)*Trabajadores!K75)</f>
        <v/>
      </c>
      <c r="L76" s="31">
        <f>IF(A76="","",IF(DAY(C76)=1,C76,EOMONTH(C76,0)+1))</f>
        <v/>
      </c>
      <c r="M76" s="31">
        <f>IF(A76="","",IF(D76=EOMONTH(D76,0),D76,EOMONTH(D76,-1)))</f>
        <v/>
      </c>
      <c r="N76" s="31">
        <f>IF(A76="","",MAX(Trabajadores!C75,$E$3))</f>
        <v/>
      </c>
      <c r="O76" s="31">
        <f>IF(A76="","",MIN(IF(Trabajadores!D75="",$F$3,Trabajadores!D75),$F$3))</f>
        <v/>
      </c>
    </row>
    <row r="77">
      <c r="A77" s="32">
        <f>IF(Trabajadores!A76="","",Trabajadores!A76)</f>
        <v/>
      </c>
      <c r="B77" s="9">
        <f>IF(A77="","",Trabajadores!B76)</f>
        <v/>
      </c>
      <c r="C77" s="31">
        <f>IF(A77="","",MAX(Trabajadores!C76,$C$3))</f>
        <v/>
      </c>
      <c r="D77" s="31">
        <f>IF(A77="","",MIN(IF(Trabajadores!D76="",$D$3,Trabajadores!D76),$D$3))</f>
        <v/>
      </c>
      <c r="E77" s="33">
        <f>IF(A77="","",MAX(0,(YEAR(M77)-YEAR(L77))*12+MONTH(M77)-MONTH(L77)+1))</f>
        <v/>
      </c>
      <c r="F77" s="33">
        <f>IF(A77="","",IF(E77=0,MAX(0,D77-C77+1),(L77-C77)+(D77-M77)))</f>
        <v/>
      </c>
      <c r="G77" s="25">
        <f>IF(A77="","",Trabajadores!I76)</f>
        <v/>
      </c>
      <c r="H77" s="25">
        <f>IF(A77="","",G77*Trabajadores!J76*MAX(0,(YEAR(IF(O77=EOMONTH(O77,0),O77,EOMONTH(O77,-1)))-YEAR(IF(DAY(N77)=1,N77,EOMONTH(N77,0)+1)))*12+MONTH(IF(O77=EOMONTH(O77,0),O77,EOMONTH(O77,-1)))-MONTH(IF(DAY(N77)=1,N77,EOMONTH(N77,0)+1))+1)/6/6)</f>
        <v/>
      </c>
      <c r="I77" s="25">
        <f>IF(A77="","",G77+H77)</f>
        <v/>
      </c>
      <c r="J77" s="18">
        <f>IF(A77="","",(I77/12*E77+I77/360*F77)*Trabajadores!K76)</f>
        <v/>
      </c>
      <c r="L77" s="31">
        <f>IF(A77="","",IF(DAY(C77)=1,C77,EOMONTH(C77,0)+1))</f>
        <v/>
      </c>
      <c r="M77" s="31">
        <f>IF(A77="","",IF(D77=EOMONTH(D77,0),D77,EOMONTH(D77,-1)))</f>
        <v/>
      </c>
      <c r="N77" s="31">
        <f>IF(A77="","",MAX(Trabajadores!C76,$E$3))</f>
        <v/>
      </c>
      <c r="O77" s="31">
        <f>IF(A77="","",MIN(IF(Trabajadores!D76="",$F$3,Trabajadores!D76),$F$3))</f>
        <v/>
      </c>
    </row>
    <row r="78">
      <c r="A78" s="32">
        <f>IF(Trabajadores!A77="","",Trabajadores!A77)</f>
        <v/>
      </c>
      <c r="B78" s="9">
        <f>IF(A78="","",Trabajadores!B77)</f>
        <v/>
      </c>
      <c r="C78" s="31">
        <f>IF(A78="","",MAX(Trabajadores!C77,$C$3))</f>
        <v/>
      </c>
      <c r="D78" s="31">
        <f>IF(A78="","",MIN(IF(Trabajadores!D77="",$D$3,Trabajadores!D77),$D$3))</f>
        <v/>
      </c>
      <c r="E78" s="33">
        <f>IF(A78="","",MAX(0,(YEAR(M78)-YEAR(L78))*12+MONTH(M78)-MONTH(L78)+1))</f>
        <v/>
      </c>
      <c r="F78" s="33">
        <f>IF(A78="","",IF(E78=0,MAX(0,D78-C78+1),(L78-C78)+(D78-M78)))</f>
        <v/>
      </c>
      <c r="G78" s="25">
        <f>IF(A78="","",Trabajadores!I77)</f>
        <v/>
      </c>
      <c r="H78" s="25">
        <f>IF(A78="","",G78*Trabajadores!J77*MAX(0,(YEAR(IF(O78=EOMONTH(O78,0),O78,EOMONTH(O78,-1)))-YEAR(IF(DAY(N78)=1,N78,EOMONTH(N78,0)+1)))*12+MONTH(IF(O78=EOMONTH(O78,0),O78,EOMONTH(O78,-1)))-MONTH(IF(DAY(N78)=1,N78,EOMONTH(N78,0)+1))+1)/6/6)</f>
        <v/>
      </c>
      <c r="I78" s="25">
        <f>IF(A78="","",G78+H78)</f>
        <v/>
      </c>
      <c r="J78" s="18">
        <f>IF(A78="","",(I78/12*E78+I78/360*F78)*Trabajadores!K77)</f>
        <v/>
      </c>
      <c r="L78" s="31">
        <f>IF(A78="","",IF(DAY(C78)=1,C78,EOMONTH(C78,0)+1))</f>
        <v/>
      </c>
      <c r="M78" s="31">
        <f>IF(A78="","",IF(D78=EOMONTH(D78,0),D78,EOMONTH(D78,-1)))</f>
        <v/>
      </c>
      <c r="N78" s="31">
        <f>IF(A78="","",MAX(Trabajadores!C77,$E$3))</f>
        <v/>
      </c>
      <c r="O78" s="31">
        <f>IF(A78="","",MIN(IF(Trabajadores!D77="",$F$3,Trabajadores!D77),$F$3))</f>
        <v/>
      </c>
    </row>
    <row r="79">
      <c r="A79" s="32">
        <f>IF(Trabajadores!A78="","",Trabajadores!A78)</f>
        <v/>
      </c>
      <c r="B79" s="9">
        <f>IF(A79="","",Trabajadores!B78)</f>
        <v/>
      </c>
      <c r="C79" s="31">
        <f>IF(A79="","",MAX(Trabajadores!C78,$C$3))</f>
        <v/>
      </c>
      <c r="D79" s="31">
        <f>IF(A79="","",MIN(IF(Trabajadores!D78="",$D$3,Trabajadores!D78),$D$3))</f>
        <v/>
      </c>
      <c r="E79" s="33">
        <f>IF(A79="","",MAX(0,(YEAR(M79)-YEAR(L79))*12+MONTH(M79)-MONTH(L79)+1))</f>
        <v/>
      </c>
      <c r="F79" s="33">
        <f>IF(A79="","",IF(E79=0,MAX(0,D79-C79+1),(L79-C79)+(D79-M79)))</f>
        <v/>
      </c>
      <c r="G79" s="25">
        <f>IF(A79="","",Trabajadores!I78)</f>
        <v/>
      </c>
      <c r="H79" s="25">
        <f>IF(A79="","",G79*Trabajadores!J78*MAX(0,(YEAR(IF(O79=EOMONTH(O79,0),O79,EOMONTH(O79,-1)))-YEAR(IF(DAY(N79)=1,N79,EOMONTH(N79,0)+1)))*12+MONTH(IF(O79=EOMONTH(O79,0),O79,EOMONTH(O79,-1)))-MONTH(IF(DAY(N79)=1,N79,EOMONTH(N79,0)+1))+1)/6/6)</f>
        <v/>
      </c>
      <c r="I79" s="25">
        <f>IF(A79="","",G79+H79)</f>
        <v/>
      </c>
      <c r="J79" s="18">
        <f>IF(A79="","",(I79/12*E79+I79/360*F79)*Trabajadores!K78)</f>
        <v/>
      </c>
      <c r="L79" s="31">
        <f>IF(A79="","",IF(DAY(C79)=1,C79,EOMONTH(C79,0)+1))</f>
        <v/>
      </c>
      <c r="M79" s="31">
        <f>IF(A79="","",IF(D79=EOMONTH(D79,0),D79,EOMONTH(D79,-1)))</f>
        <v/>
      </c>
      <c r="N79" s="31">
        <f>IF(A79="","",MAX(Trabajadores!C78,$E$3))</f>
        <v/>
      </c>
      <c r="O79" s="31">
        <f>IF(A79="","",MIN(IF(Trabajadores!D78="",$F$3,Trabajadores!D78),$F$3))</f>
        <v/>
      </c>
    </row>
    <row r="80">
      <c r="A80" s="32">
        <f>IF(Trabajadores!A79="","",Trabajadores!A79)</f>
        <v/>
      </c>
      <c r="B80" s="9">
        <f>IF(A80="","",Trabajadores!B79)</f>
        <v/>
      </c>
      <c r="C80" s="31">
        <f>IF(A80="","",MAX(Trabajadores!C79,$C$3))</f>
        <v/>
      </c>
      <c r="D80" s="31">
        <f>IF(A80="","",MIN(IF(Trabajadores!D79="",$D$3,Trabajadores!D79),$D$3))</f>
        <v/>
      </c>
      <c r="E80" s="33">
        <f>IF(A80="","",MAX(0,(YEAR(M80)-YEAR(L80))*12+MONTH(M80)-MONTH(L80)+1))</f>
        <v/>
      </c>
      <c r="F80" s="33">
        <f>IF(A80="","",IF(E80=0,MAX(0,D80-C80+1),(L80-C80)+(D80-M80)))</f>
        <v/>
      </c>
      <c r="G80" s="25">
        <f>IF(A80="","",Trabajadores!I79)</f>
        <v/>
      </c>
      <c r="H80" s="25">
        <f>IF(A80="","",G80*Trabajadores!J79*MAX(0,(YEAR(IF(O80=EOMONTH(O80,0),O80,EOMONTH(O80,-1)))-YEAR(IF(DAY(N80)=1,N80,EOMONTH(N80,0)+1)))*12+MONTH(IF(O80=EOMONTH(O80,0),O80,EOMONTH(O80,-1)))-MONTH(IF(DAY(N80)=1,N80,EOMONTH(N80,0)+1))+1)/6/6)</f>
        <v/>
      </c>
      <c r="I80" s="25">
        <f>IF(A80="","",G80+H80)</f>
        <v/>
      </c>
      <c r="J80" s="18">
        <f>IF(A80="","",(I80/12*E80+I80/360*F80)*Trabajadores!K79)</f>
        <v/>
      </c>
      <c r="L80" s="31">
        <f>IF(A80="","",IF(DAY(C80)=1,C80,EOMONTH(C80,0)+1))</f>
        <v/>
      </c>
      <c r="M80" s="31">
        <f>IF(A80="","",IF(D80=EOMONTH(D80,0),D80,EOMONTH(D80,-1)))</f>
        <v/>
      </c>
      <c r="N80" s="31">
        <f>IF(A80="","",MAX(Trabajadores!C79,$E$3))</f>
        <v/>
      </c>
      <c r="O80" s="31">
        <f>IF(A80="","",MIN(IF(Trabajadores!D79="",$F$3,Trabajadores!D79),$F$3))</f>
        <v/>
      </c>
    </row>
    <row r="81">
      <c r="A81" s="32">
        <f>IF(Trabajadores!A80="","",Trabajadores!A80)</f>
        <v/>
      </c>
      <c r="B81" s="9">
        <f>IF(A81="","",Trabajadores!B80)</f>
        <v/>
      </c>
      <c r="C81" s="31">
        <f>IF(A81="","",MAX(Trabajadores!C80,$C$3))</f>
        <v/>
      </c>
      <c r="D81" s="31">
        <f>IF(A81="","",MIN(IF(Trabajadores!D80="",$D$3,Trabajadores!D80),$D$3))</f>
        <v/>
      </c>
      <c r="E81" s="33">
        <f>IF(A81="","",MAX(0,(YEAR(M81)-YEAR(L81))*12+MONTH(M81)-MONTH(L81)+1))</f>
        <v/>
      </c>
      <c r="F81" s="33">
        <f>IF(A81="","",IF(E81=0,MAX(0,D81-C81+1),(L81-C81)+(D81-M81)))</f>
        <v/>
      </c>
      <c r="G81" s="25">
        <f>IF(A81="","",Trabajadores!I80)</f>
        <v/>
      </c>
      <c r="H81" s="25">
        <f>IF(A81="","",G81*Trabajadores!J80*MAX(0,(YEAR(IF(O81=EOMONTH(O81,0),O81,EOMONTH(O81,-1)))-YEAR(IF(DAY(N81)=1,N81,EOMONTH(N81,0)+1)))*12+MONTH(IF(O81=EOMONTH(O81,0),O81,EOMONTH(O81,-1)))-MONTH(IF(DAY(N81)=1,N81,EOMONTH(N81,0)+1))+1)/6/6)</f>
        <v/>
      </c>
      <c r="I81" s="25">
        <f>IF(A81="","",G81+H81)</f>
        <v/>
      </c>
      <c r="J81" s="18">
        <f>IF(A81="","",(I81/12*E81+I81/360*F81)*Trabajadores!K80)</f>
        <v/>
      </c>
      <c r="L81" s="31">
        <f>IF(A81="","",IF(DAY(C81)=1,C81,EOMONTH(C81,0)+1))</f>
        <v/>
      </c>
      <c r="M81" s="31">
        <f>IF(A81="","",IF(D81=EOMONTH(D81,0),D81,EOMONTH(D81,-1)))</f>
        <v/>
      </c>
      <c r="N81" s="31">
        <f>IF(A81="","",MAX(Trabajadores!C80,$E$3))</f>
        <v/>
      </c>
      <c r="O81" s="31">
        <f>IF(A81="","",MIN(IF(Trabajadores!D80="",$F$3,Trabajadores!D80),$F$3))</f>
        <v/>
      </c>
    </row>
    <row r="82">
      <c r="A82" s="32">
        <f>IF(Trabajadores!A81="","",Trabajadores!A81)</f>
        <v/>
      </c>
      <c r="B82" s="9">
        <f>IF(A82="","",Trabajadores!B81)</f>
        <v/>
      </c>
      <c r="C82" s="31">
        <f>IF(A82="","",MAX(Trabajadores!C81,$C$3))</f>
        <v/>
      </c>
      <c r="D82" s="31">
        <f>IF(A82="","",MIN(IF(Trabajadores!D81="",$D$3,Trabajadores!D81),$D$3))</f>
        <v/>
      </c>
      <c r="E82" s="33">
        <f>IF(A82="","",MAX(0,(YEAR(M82)-YEAR(L82))*12+MONTH(M82)-MONTH(L82)+1))</f>
        <v/>
      </c>
      <c r="F82" s="33">
        <f>IF(A82="","",IF(E82=0,MAX(0,D82-C82+1),(L82-C82)+(D82-M82)))</f>
        <v/>
      </c>
      <c r="G82" s="25">
        <f>IF(A82="","",Trabajadores!I81)</f>
        <v/>
      </c>
      <c r="H82" s="25">
        <f>IF(A82="","",G82*Trabajadores!J81*MAX(0,(YEAR(IF(O82=EOMONTH(O82,0),O82,EOMONTH(O82,-1)))-YEAR(IF(DAY(N82)=1,N82,EOMONTH(N82,0)+1)))*12+MONTH(IF(O82=EOMONTH(O82,0),O82,EOMONTH(O82,-1)))-MONTH(IF(DAY(N82)=1,N82,EOMONTH(N82,0)+1))+1)/6/6)</f>
        <v/>
      </c>
      <c r="I82" s="25">
        <f>IF(A82="","",G82+H82)</f>
        <v/>
      </c>
      <c r="J82" s="18">
        <f>IF(A82="","",(I82/12*E82+I82/360*F82)*Trabajadores!K81)</f>
        <v/>
      </c>
      <c r="L82" s="31">
        <f>IF(A82="","",IF(DAY(C82)=1,C82,EOMONTH(C82,0)+1))</f>
        <v/>
      </c>
      <c r="M82" s="31">
        <f>IF(A82="","",IF(D82=EOMONTH(D82,0),D82,EOMONTH(D82,-1)))</f>
        <v/>
      </c>
      <c r="N82" s="31">
        <f>IF(A82="","",MAX(Trabajadores!C81,$E$3))</f>
        <v/>
      </c>
      <c r="O82" s="31">
        <f>IF(A82="","",MIN(IF(Trabajadores!D81="",$F$3,Trabajadores!D81),$F$3))</f>
        <v/>
      </c>
    </row>
    <row r="83">
      <c r="A83" s="32">
        <f>IF(Trabajadores!A82="","",Trabajadores!A82)</f>
        <v/>
      </c>
      <c r="B83" s="9">
        <f>IF(A83="","",Trabajadores!B82)</f>
        <v/>
      </c>
      <c r="C83" s="31">
        <f>IF(A83="","",MAX(Trabajadores!C82,$C$3))</f>
        <v/>
      </c>
      <c r="D83" s="31">
        <f>IF(A83="","",MIN(IF(Trabajadores!D82="",$D$3,Trabajadores!D82),$D$3))</f>
        <v/>
      </c>
      <c r="E83" s="33">
        <f>IF(A83="","",MAX(0,(YEAR(M83)-YEAR(L83))*12+MONTH(M83)-MONTH(L83)+1))</f>
        <v/>
      </c>
      <c r="F83" s="33">
        <f>IF(A83="","",IF(E83=0,MAX(0,D83-C83+1),(L83-C83)+(D83-M83)))</f>
        <v/>
      </c>
      <c r="G83" s="25">
        <f>IF(A83="","",Trabajadores!I82)</f>
        <v/>
      </c>
      <c r="H83" s="25">
        <f>IF(A83="","",G83*Trabajadores!J82*MAX(0,(YEAR(IF(O83=EOMONTH(O83,0),O83,EOMONTH(O83,-1)))-YEAR(IF(DAY(N83)=1,N83,EOMONTH(N83,0)+1)))*12+MONTH(IF(O83=EOMONTH(O83,0),O83,EOMONTH(O83,-1)))-MONTH(IF(DAY(N83)=1,N83,EOMONTH(N83,0)+1))+1)/6/6)</f>
        <v/>
      </c>
      <c r="I83" s="25">
        <f>IF(A83="","",G83+H83)</f>
        <v/>
      </c>
      <c r="J83" s="18">
        <f>IF(A83="","",(I83/12*E83+I83/360*F83)*Trabajadores!K82)</f>
        <v/>
      </c>
      <c r="L83" s="31">
        <f>IF(A83="","",IF(DAY(C83)=1,C83,EOMONTH(C83,0)+1))</f>
        <v/>
      </c>
      <c r="M83" s="31">
        <f>IF(A83="","",IF(D83=EOMONTH(D83,0),D83,EOMONTH(D83,-1)))</f>
        <v/>
      </c>
      <c r="N83" s="31">
        <f>IF(A83="","",MAX(Trabajadores!C82,$E$3))</f>
        <v/>
      </c>
      <c r="O83" s="31">
        <f>IF(A83="","",MIN(IF(Trabajadores!D82="",$F$3,Trabajadores!D82),$F$3))</f>
        <v/>
      </c>
    </row>
    <row r="84">
      <c r="A84" s="32">
        <f>IF(Trabajadores!A83="","",Trabajadores!A83)</f>
        <v/>
      </c>
      <c r="B84" s="9">
        <f>IF(A84="","",Trabajadores!B83)</f>
        <v/>
      </c>
      <c r="C84" s="31">
        <f>IF(A84="","",MAX(Trabajadores!C83,$C$3))</f>
        <v/>
      </c>
      <c r="D84" s="31">
        <f>IF(A84="","",MIN(IF(Trabajadores!D83="",$D$3,Trabajadores!D83),$D$3))</f>
        <v/>
      </c>
      <c r="E84" s="33">
        <f>IF(A84="","",MAX(0,(YEAR(M84)-YEAR(L84))*12+MONTH(M84)-MONTH(L84)+1))</f>
        <v/>
      </c>
      <c r="F84" s="33">
        <f>IF(A84="","",IF(E84=0,MAX(0,D84-C84+1),(L84-C84)+(D84-M84)))</f>
        <v/>
      </c>
      <c r="G84" s="25">
        <f>IF(A84="","",Trabajadores!I83)</f>
        <v/>
      </c>
      <c r="H84" s="25">
        <f>IF(A84="","",G84*Trabajadores!J83*MAX(0,(YEAR(IF(O84=EOMONTH(O84,0),O84,EOMONTH(O84,-1)))-YEAR(IF(DAY(N84)=1,N84,EOMONTH(N84,0)+1)))*12+MONTH(IF(O84=EOMONTH(O84,0),O84,EOMONTH(O84,-1)))-MONTH(IF(DAY(N84)=1,N84,EOMONTH(N84,0)+1))+1)/6/6)</f>
        <v/>
      </c>
      <c r="I84" s="25">
        <f>IF(A84="","",G84+H84)</f>
        <v/>
      </c>
      <c r="J84" s="18">
        <f>IF(A84="","",(I84/12*E84+I84/360*F84)*Trabajadores!K83)</f>
        <v/>
      </c>
      <c r="L84" s="31">
        <f>IF(A84="","",IF(DAY(C84)=1,C84,EOMONTH(C84,0)+1))</f>
        <v/>
      </c>
      <c r="M84" s="31">
        <f>IF(A84="","",IF(D84=EOMONTH(D84,0),D84,EOMONTH(D84,-1)))</f>
        <v/>
      </c>
      <c r="N84" s="31">
        <f>IF(A84="","",MAX(Trabajadores!C83,$E$3))</f>
        <v/>
      </c>
      <c r="O84" s="31">
        <f>IF(A84="","",MIN(IF(Trabajadores!D83="",$F$3,Trabajadores!D83),$F$3))</f>
        <v/>
      </c>
    </row>
    <row r="85">
      <c r="A85" s="32">
        <f>IF(Trabajadores!A84="","",Trabajadores!A84)</f>
        <v/>
      </c>
      <c r="B85" s="9">
        <f>IF(A85="","",Trabajadores!B84)</f>
        <v/>
      </c>
      <c r="C85" s="31">
        <f>IF(A85="","",MAX(Trabajadores!C84,$C$3))</f>
        <v/>
      </c>
      <c r="D85" s="31">
        <f>IF(A85="","",MIN(IF(Trabajadores!D84="",$D$3,Trabajadores!D84),$D$3))</f>
        <v/>
      </c>
      <c r="E85" s="33">
        <f>IF(A85="","",MAX(0,(YEAR(M85)-YEAR(L85))*12+MONTH(M85)-MONTH(L85)+1))</f>
        <v/>
      </c>
      <c r="F85" s="33">
        <f>IF(A85="","",IF(E85=0,MAX(0,D85-C85+1),(L85-C85)+(D85-M85)))</f>
        <v/>
      </c>
      <c r="G85" s="25">
        <f>IF(A85="","",Trabajadores!I84)</f>
        <v/>
      </c>
      <c r="H85" s="25">
        <f>IF(A85="","",G85*Trabajadores!J84*MAX(0,(YEAR(IF(O85=EOMONTH(O85,0),O85,EOMONTH(O85,-1)))-YEAR(IF(DAY(N85)=1,N85,EOMONTH(N85,0)+1)))*12+MONTH(IF(O85=EOMONTH(O85,0),O85,EOMONTH(O85,-1)))-MONTH(IF(DAY(N85)=1,N85,EOMONTH(N85,0)+1))+1)/6/6)</f>
        <v/>
      </c>
      <c r="I85" s="25">
        <f>IF(A85="","",G85+H85)</f>
        <v/>
      </c>
      <c r="J85" s="18">
        <f>IF(A85="","",(I85/12*E85+I85/360*F85)*Trabajadores!K84)</f>
        <v/>
      </c>
      <c r="L85" s="31">
        <f>IF(A85="","",IF(DAY(C85)=1,C85,EOMONTH(C85,0)+1))</f>
        <v/>
      </c>
      <c r="M85" s="31">
        <f>IF(A85="","",IF(D85=EOMONTH(D85,0),D85,EOMONTH(D85,-1)))</f>
        <v/>
      </c>
      <c r="N85" s="31">
        <f>IF(A85="","",MAX(Trabajadores!C84,$E$3))</f>
        <v/>
      </c>
      <c r="O85" s="31">
        <f>IF(A85="","",MIN(IF(Trabajadores!D84="",$F$3,Trabajadores!D84),$F$3))</f>
        <v/>
      </c>
    </row>
    <row r="86">
      <c r="A86" s="32">
        <f>IF(Trabajadores!A85="","",Trabajadores!A85)</f>
        <v/>
      </c>
      <c r="B86" s="9">
        <f>IF(A86="","",Trabajadores!B85)</f>
        <v/>
      </c>
      <c r="C86" s="31">
        <f>IF(A86="","",MAX(Trabajadores!C85,$C$3))</f>
        <v/>
      </c>
      <c r="D86" s="31">
        <f>IF(A86="","",MIN(IF(Trabajadores!D85="",$D$3,Trabajadores!D85),$D$3))</f>
        <v/>
      </c>
      <c r="E86" s="33">
        <f>IF(A86="","",MAX(0,(YEAR(M86)-YEAR(L86))*12+MONTH(M86)-MONTH(L86)+1))</f>
        <v/>
      </c>
      <c r="F86" s="33">
        <f>IF(A86="","",IF(E86=0,MAX(0,D86-C86+1),(L86-C86)+(D86-M86)))</f>
        <v/>
      </c>
      <c r="G86" s="25">
        <f>IF(A86="","",Trabajadores!I85)</f>
        <v/>
      </c>
      <c r="H86" s="25">
        <f>IF(A86="","",G86*Trabajadores!J85*MAX(0,(YEAR(IF(O86=EOMONTH(O86,0),O86,EOMONTH(O86,-1)))-YEAR(IF(DAY(N86)=1,N86,EOMONTH(N86,0)+1)))*12+MONTH(IF(O86=EOMONTH(O86,0),O86,EOMONTH(O86,-1)))-MONTH(IF(DAY(N86)=1,N86,EOMONTH(N86,0)+1))+1)/6/6)</f>
        <v/>
      </c>
      <c r="I86" s="25">
        <f>IF(A86="","",G86+H86)</f>
        <v/>
      </c>
      <c r="J86" s="18">
        <f>IF(A86="","",(I86/12*E86+I86/360*F86)*Trabajadores!K85)</f>
        <v/>
      </c>
      <c r="L86" s="31">
        <f>IF(A86="","",IF(DAY(C86)=1,C86,EOMONTH(C86,0)+1))</f>
        <v/>
      </c>
      <c r="M86" s="31">
        <f>IF(A86="","",IF(D86=EOMONTH(D86,0),D86,EOMONTH(D86,-1)))</f>
        <v/>
      </c>
      <c r="N86" s="31">
        <f>IF(A86="","",MAX(Trabajadores!C85,$E$3))</f>
        <v/>
      </c>
      <c r="O86" s="31">
        <f>IF(A86="","",MIN(IF(Trabajadores!D85="",$F$3,Trabajadores!D85),$F$3))</f>
        <v/>
      </c>
    </row>
    <row r="87">
      <c r="A87" s="32">
        <f>IF(Trabajadores!A86="","",Trabajadores!A86)</f>
        <v/>
      </c>
      <c r="B87" s="9">
        <f>IF(A87="","",Trabajadores!B86)</f>
        <v/>
      </c>
      <c r="C87" s="31">
        <f>IF(A87="","",MAX(Trabajadores!C86,$C$3))</f>
        <v/>
      </c>
      <c r="D87" s="31">
        <f>IF(A87="","",MIN(IF(Trabajadores!D86="",$D$3,Trabajadores!D86),$D$3))</f>
        <v/>
      </c>
      <c r="E87" s="33">
        <f>IF(A87="","",MAX(0,(YEAR(M87)-YEAR(L87))*12+MONTH(M87)-MONTH(L87)+1))</f>
        <v/>
      </c>
      <c r="F87" s="33">
        <f>IF(A87="","",IF(E87=0,MAX(0,D87-C87+1),(L87-C87)+(D87-M87)))</f>
        <v/>
      </c>
      <c r="G87" s="25">
        <f>IF(A87="","",Trabajadores!I86)</f>
        <v/>
      </c>
      <c r="H87" s="25">
        <f>IF(A87="","",G87*Trabajadores!J86*MAX(0,(YEAR(IF(O87=EOMONTH(O87,0),O87,EOMONTH(O87,-1)))-YEAR(IF(DAY(N87)=1,N87,EOMONTH(N87,0)+1)))*12+MONTH(IF(O87=EOMONTH(O87,0),O87,EOMONTH(O87,-1)))-MONTH(IF(DAY(N87)=1,N87,EOMONTH(N87,0)+1))+1)/6/6)</f>
        <v/>
      </c>
      <c r="I87" s="25">
        <f>IF(A87="","",G87+H87)</f>
        <v/>
      </c>
      <c r="J87" s="18">
        <f>IF(A87="","",(I87/12*E87+I87/360*F87)*Trabajadores!K86)</f>
        <v/>
      </c>
      <c r="L87" s="31">
        <f>IF(A87="","",IF(DAY(C87)=1,C87,EOMONTH(C87,0)+1))</f>
        <v/>
      </c>
      <c r="M87" s="31">
        <f>IF(A87="","",IF(D87=EOMONTH(D87,0),D87,EOMONTH(D87,-1)))</f>
        <v/>
      </c>
      <c r="N87" s="31">
        <f>IF(A87="","",MAX(Trabajadores!C86,$E$3))</f>
        <v/>
      </c>
      <c r="O87" s="31">
        <f>IF(A87="","",MIN(IF(Trabajadores!D86="",$F$3,Trabajadores!D86),$F$3))</f>
        <v/>
      </c>
    </row>
    <row r="88">
      <c r="A88" s="32">
        <f>IF(Trabajadores!A87="","",Trabajadores!A87)</f>
        <v/>
      </c>
      <c r="B88" s="9">
        <f>IF(A88="","",Trabajadores!B87)</f>
        <v/>
      </c>
      <c r="C88" s="31">
        <f>IF(A88="","",MAX(Trabajadores!C87,$C$3))</f>
        <v/>
      </c>
      <c r="D88" s="31">
        <f>IF(A88="","",MIN(IF(Trabajadores!D87="",$D$3,Trabajadores!D87),$D$3))</f>
        <v/>
      </c>
      <c r="E88" s="33">
        <f>IF(A88="","",MAX(0,(YEAR(M88)-YEAR(L88))*12+MONTH(M88)-MONTH(L88)+1))</f>
        <v/>
      </c>
      <c r="F88" s="33">
        <f>IF(A88="","",IF(E88=0,MAX(0,D88-C88+1),(L88-C88)+(D88-M88)))</f>
        <v/>
      </c>
      <c r="G88" s="25">
        <f>IF(A88="","",Trabajadores!I87)</f>
        <v/>
      </c>
      <c r="H88" s="25">
        <f>IF(A88="","",G88*Trabajadores!J87*MAX(0,(YEAR(IF(O88=EOMONTH(O88,0),O88,EOMONTH(O88,-1)))-YEAR(IF(DAY(N88)=1,N88,EOMONTH(N88,0)+1)))*12+MONTH(IF(O88=EOMONTH(O88,0),O88,EOMONTH(O88,-1)))-MONTH(IF(DAY(N88)=1,N88,EOMONTH(N88,0)+1))+1)/6/6)</f>
        <v/>
      </c>
      <c r="I88" s="25">
        <f>IF(A88="","",G88+H88)</f>
        <v/>
      </c>
      <c r="J88" s="18">
        <f>IF(A88="","",(I88/12*E88+I88/360*F88)*Trabajadores!K87)</f>
        <v/>
      </c>
      <c r="L88" s="31">
        <f>IF(A88="","",IF(DAY(C88)=1,C88,EOMONTH(C88,0)+1))</f>
        <v/>
      </c>
      <c r="M88" s="31">
        <f>IF(A88="","",IF(D88=EOMONTH(D88,0),D88,EOMONTH(D88,-1)))</f>
        <v/>
      </c>
      <c r="N88" s="31">
        <f>IF(A88="","",MAX(Trabajadores!C87,$E$3))</f>
        <v/>
      </c>
      <c r="O88" s="31">
        <f>IF(A88="","",MIN(IF(Trabajadores!D87="",$F$3,Trabajadores!D87),$F$3))</f>
        <v/>
      </c>
    </row>
    <row r="89">
      <c r="A89" s="32">
        <f>IF(Trabajadores!A88="","",Trabajadores!A88)</f>
        <v/>
      </c>
      <c r="B89" s="9">
        <f>IF(A89="","",Trabajadores!B88)</f>
        <v/>
      </c>
      <c r="C89" s="31">
        <f>IF(A89="","",MAX(Trabajadores!C88,$C$3))</f>
        <v/>
      </c>
      <c r="D89" s="31">
        <f>IF(A89="","",MIN(IF(Trabajadores!D88="",$D$3,Trabajadores!D88),$D$3))</f>
        <v/>
      </c>
      <c r="E89" s="33">
        <f>IF(A89="","",MAX(0,(YEAR(M89)-YEAR(L89))*12+MONTH(M89)-MONTH(L89)+1))</f>
        <v/>
      </c>
      <c r="F89" s="33">
        <f>IF(A89="","",IF(E89=0,MAX(0,D89-C89+1),(L89-C89)+(D89-M89)))</f>
        <v/>
      </c>
      <c r="G89" s="25">
        <f>IF(A89="","",Trabajadores!I88)</f>
        <v/>
      </c>
      <c r="H89" s="25">
        <f>IF(A89="","",G89*Trabajadores!J88*MAX(0,(YEAR(IF(O89=EOMONTH(O89,0),O89,EOMONTH(O89,-1)))-YEAR(IF(DAY(N89)=1,N89,EOMONTH(N89,0)+1)))*12+MONTH(IF(O89=EOMONTH(O89,0),O89,EOMONTH(O89,-1)))-MONTH(IF(DAY(N89)=1,N89,EOMONTH(N89,0)+1))+1)/6/6)</f>
        <v/>
      </c>
      <c r="I89" s="25">
        <f>IF(A89="","",G89+H89)</f>
        <v/>
      </c>
      <c r="J89" s="18">
        <f>IF(A89="","",(I89/12*E89+I89/360*F89)*Trabajadores!K88)</f>
        <v/>
      </c>
      <c r="L89" s="31">
        <f>IF(A89="","",IF(DAY(C89)=1,C89,EOMONTH(C89,0)+1))</f>
        <v/>
      </c>
      <c r="M89" s="31">
        <f>IF(A89="","",IF(D89=EOMONTH(D89,0),D89,EOMONTH(D89,-1)))</f>
        <v/>
      </c>
      <c r="N89" s="31">
        <f>IF(A89="","",MAX(Trabajadores!C88,$E$3))</f>
        <v/>
      </c>
      <c r="O89" s="31">
        <f>IF(A89="","",MIN(IF(Trabajadores!D88="",$F$3,Trabajadores!D88),$F$3))</f>
        <v/>
      </c>
    </row>
    <row r="90">
      <c r="A90" s="32">
        <f>IF(Trabajadores!A89="","",Trabajadores!A89)</f>
        <v/>
      </c>
      <c r="B90" s="9">
        <f>IF(A90="","",Trabajadores!B89)</f>
        <v/>
      </c>
      <c r="C90" s="31">
        <f>IF(A90="","",MAX(Trabajadores!C89,$C$3))</f>
        <v/>
      </c>
      <c r="D90" s="31">
        <f>IF(A90="","",MIN(IF(Trabajadores!D89="",$D$3,Trabajadores!D89),$D$3))</f>
        <v/>
      </c>
      <c r="E90" s="33">
        <f>IF(A90="","",MAX(0,(YEAR(M90)-YEAR(L90))*12+MONTH(M90)-MONTH(L90)+1))</f>
        <v/>
      </c>
      <c r="F90" s="33">
        <f>IF(A90="","",IF(E90=0,MAX(0,D90-C90+1),(L90-C90)+(D90-M90)))</f>
        <v/>
      </c>
      <c r="G90" s="25">
        <f>IF(A90="","",Trabajadores!I89)</f>
        <v/>
      </c>
      <c r="H90" s="25">
        <f>IF(A90="","",G90*Trabajadores!J89*MAX(0,(YEAR(IF(O90=EOMONTH(O90,0),O90,EOMONTH(O90,-1)))-YEAR(IF(DAY(N90)=1,N90,EOMONTH(N90,0)+1)))*12+MONTH(IF(O90=EOMONTH(O90,0),O90,EOMONTH(O90,-1)))-MONTH(IF(DAY(N90)=1,N90,EOMONTH(N90,0)+1))+1)/6/6)</f>
        <v/>
      </c>
      <c r="I90" s="25">
        <f>IF(A90="","",G90+H90)</f>
        <v/>
      </c>
      <c r="J90" s="18">
        <f>IF(A90="","",(I90/12*E90+I90/360*F90)*Trabajadores!K89)</f>
        <v/>
      </c>
      <c r="L90" s="31">
        <f>IF(A90="","",IF(DAY(C90)=1,C90,EOMONTH(C90,0)+1))</f>
        <v/>
      </c>
      <c r="M90" s="31">
        <f>IF(A90="","",IF(D90=EOMONTH(D90,0),D90,EOMONTH(D90,-1)))</f>
        <v/>
      </c>
      <c r="N90" s="31">
        <f>IF(A90="","",MAX(Trabajadores!C89,$E$3))</f>
        <v/>
      </c>
      <c r="O90" s="31">
        <f>IF(A90="","",MIN(IF(Trabajadores!D89="",$F$3,Trabajadores!D89),$F$3))</f>
        <v/>
      </c>
    </row>
    <row r="91">
      <c r="A91" s="32">
        <f>IF(Trabajadores!A90="","",Trabajadores!A90)</f>
        <v/>
      </c>
      <c r="B91" s="9">
        <f>IF(A91="","",Trabajadores!B90)</f>
        <v/>
      </c>
      <c r="C91" s="31">
        <f>IF(A91="","",MAX(Trabajadores!C90,$C$3))</f>
        <v/>
      </c>
      <c r="D91" s="31">
        <f>IF(A91="","",MIN(IF(Trabajadores!D90="",$D$3,Trabajadores!D90),$D$3))</f>
        <v/>
      </c>
      <c r="E91" s="33">
        <f>IF(A91="","",MAX(0,(YEAR(M91)-YEAR(L91))*12+MONTH(M91)-MONTH(L91)+1))</f>
        <v/>
      </c>
      <c r="F91" s="33">
        <f>IF(A91="","",IF(E91=0,MAX(0,D91-C91+1),(L91-C91)+(D91-M91)))</f>
        <v/>
      </c>
      <c r="G91" s="25">
        <f>IF(A91="","",Trabajadores!I90)</f>
        <v/>
      </c>
      <c r="H91" s="25">
        <f>IF(A91="","",G91*Trabajadores!J90*MAX(0,(YEAR(IF(O91=EOMONTH(O91,0),O91,EOMONTH(O91,-1)))-YEAR(IF(DAY(N91)=1,N91,EOMONTH(N91,0)+1)))*12+MONTH(IF(O91=EOMONTH(O91,0),O91,EOMONTH(O91,-1)))-MONTH(IF(DAY(N91)=1,N91,EOMONTH(N91,0)+1))+1)/6/6)</f>
        <v/>
      </c>
      <c r="I91" s="25">
        <f>IF(A91="","",G91+H91)</f>
        <v/>
      </c>
      <c r="J91" s="18">
        <f>IF(A91="","",(I91/12*E91+I91/360*F91)*Trabajadores!K90)</f>
        <v/>
      </c>
      <c r="L91" s="31">
        <f>IF(A91="","",IF(DAY(C91)=1,C91,EOMONTH(C91,0)+1))</f>
        <v/>
      </c>
      <c r="M91" s="31">
        <f>IF(A91="","",IF(D91=EOMONTH(D91,0),D91,EOMONTH(D91,-1)))</f>
        <v/>
      </c>
      <c r="N91" s="31">
        <f>IF(A91="","",MAX(Trabajadores!C90,$E$3))</f>
        <v/>
      </c>
      <c r="O91" s="31">
        <f>IF(A91="","",MIN(IF(Trabajadores!D90="",$F$3,Trabajadores!D90),$F$3))</f>
        <v/>
      </c>
    </row>
    <row r="92">
      <c r="A92" s="32">
        <f>IF(Trabajadores!A91="","",Trabajadores!A91)</f>
        <v/>
      </c>
      <c r="B92" s="9">
        <f>IF(A92="","",Trabajadores!B91)</f>
        <v/>
      </c>
      <c r="C92" s="31">
        <f>IF(A92="","",MAX(Trabajadores!C91,$C$3))</f>
        <v/>
      </c>
      <c r="D92" s="31">
        <f>IF(A92="","",MIN(IF(Trabajadores!D91="",$D$3,Trabajadores!D91),$D$3))</f>
        <v/>
      </c>
      <c r="E92" s="33">
        <f>IF(A92="","",MAX(0,(YEAR(M92)-YEAR(L92))*12+MONTH(M92)-MONTH(L92)+1))</f>
        <v/>
      </c>
      <c r="F92" s="33">
        <f>IF(A92="","",IF(E92=0,MAX(0,D92-C92+1),(L92-C92)+(D92-M92)))</f>
        <v/>
      </c>
      <c r="G92" s="25">
        <f>IF(A92="","",Trabajadores!I91)</f>
        <v/>
      </c>
      <c r="H92" s="25">
        <f>IF(A92="","",G92*Trabajadores!J91*MAX(0,(YEAR(IF(O92=EOMONTH(O92,0),O92,EOMONTH(O92,-1)))-YEAR(IF(DAY(N92)=1,N92,EOMONTH(N92,0)+1)))*12+MONTH(IF(O92=EOMONTH(O92,0),O92,EOMONTH(O92,-1)))-MONTH(IF(DAY(N92)=1,N92,EOMONTH(N92,0)+1))+1)/6/6)</f>
        <v/>
      </c>
      <c r="I92" s="25">
        <f>IF(A92="","",G92+H92)</f>
        <v/>
      </c>
      <c r="J92" s="18">
        <f>IF(A92="","",(I92/12*E92+I92/360*F92)*Trabajadores!K91)</f>
        <v/>
      </c>
      <c r="L92" s="31">
        <f>IF(A92="","",IF(DAY(C92)=1,C92,EOMONTH(C92,0)+1))</f>
        <v/>
      </c>
      <c r="M92" s="31">
        <f>IF(A92="","",IF(D92=EOMONTH(D92,0),D92,EOMONTH(D92,-1)))</f>
        <v/>
      </c>
      <c r="N92" s="31">
        <f>IF(A92="","",MAX(Trabajadores!C91,$E$3))</f>
        <v/>
      </c>
      <c r="O92" s="31">
        <f>IF(A92="","",MIN(IF(Trabajadores!D91="",$F$3,Trabajadores!D91),$F$3))</f>
        <v/>
      </c>
    </row>
    <row r="93">
      <c r="A93" s="32">
        <f>IF(Trabajadores!A92="","",Trabajadores!A92)</f>
        <v/>
      </c>
      <c r="B93" s="9">
        <f>IF(A93="","",Trabajadores!B92)</f>
        <v/>
      </c>
      <c r="C93" s="31">
        <f>IF(A93="","",MAX(Trabajadores!C92,$C$3))</f>
        <v/>
      </c>
      <c r="D93" s="31">
        <f>IF(A93="","",MIN(IF(Trabajadores!D92="",$D$3,Trabajadores!D92),$D$3))</f>
        <v/>
      </c>
      <c r="E93" s="33">
        <f>IF(A93="","",MAX(0,(YEAR(M93)-YEAR(L93))*12+MONTH(M93)-MONTH(L93)+1))</f>
        <v/>
      </c>
      <c r="F93" s="33">
        <f>IF(A93="","",IF(E93=0,MAX(0,D93-C93+1),(L93-C93)+(D93-M93)))</f>
        <v/>
      </c>
      <c r="G93" s="25">
        <f>IF(A93="","",Trabajadores!I92)</f>
        <v/>
      </c>
      <c r="H93" s="25">
        <f>IF(A93="","",G93*Trabajadores!J92*MAX(0,(YEAR(IF(O93=EOMONTH(O93,0),O93,EOMONTH(O93,-1)))-YEAR(IF(DAY(N93)=1,N93,EOMONTH(N93,0)+1)))*12+MONTH(IF(O93=EOMONTH(O93,0),O93,EOMONTH(O93,-1)))-MONTH(IF(DAY(N93)=1,N93,EOMONTH(N93,0)+1))+1)/6/6)</f>
        <v/>
      </c>
      <c r="I93" s="25">
        <f>IF(A93="","",G93+H93)</f>
        <v/>
      </c>
      <c r="J93" s="18">
        <f>IF(A93="","",(I93/12*E93+I93/360*F93)*Trabajadores!K92)</f>
        <v/>
      </c>
      <c r="L93" s="31">
        <f>IF(A93="","",IF(DAY(C93)=1,C93,EOMONTH(C93,0)+1))</f>
        <v/>
      </c>
      <c r="M93" s="31">
        <f>IF(A93="","",IF(D93=EOMONTH(D93,0),D93,EOMONTH(D93,-1)))</f>
        <v/>
      </c>
      <c r="N93" s="31">
        <f>IF(A93="","",MAX(Trabajadores!C92,$E$3))</f>
        <v/>
      </c>
      <c r="O93" s="31">
        <f>IF(A93="","",MIN(IF(Trabajadores!D92="",$F$3,Trabajadores!D92),$F$3))</f>
        <v/>
      </c>
    </row>
    <row r="94">
      <c r="A94" s="32">
        <f>IF(Trabajadores!A93="","",Trabajadores!A93)</f>
        <v/>
      </c>
      <c r="B94" s="9">
        <f>IF(A94="","",Trabajadores!B93)</f>
        <v/>
      </c>
      <c r="C94" s="31">
        <f>IF(A94="","",MAX(Trabajadores!C93,$C$3))</f>
        <v/>
      </c>
      <c r="D94" s="31">
        <f>IF(A94="","",MIN(IF(Trabajadores!D93="",$D$3,Trabajadores!D93),$D$3))</f>
        <v/>
      </c>
      <c r="E94" s="33">
        <f>IF(A94="","",MAX(0,(YEAR(M94)-YEAR(L94))*12+MONTH(M94)-MONTH(L94)+1))</f>
        <v/>
      </c>
      <c r="F94" s="33">
        <f>IF(A94="","",IF(E94=0,MAX(0,D94-C94+1),(L94-C94)+(D94-M94)))</f>
        <v/>
      </c>
      <c r="G94" s="25">
        <f>IF(A94="","",Trabajadores!I93)</f>
        <v/>
      </c>
      <c r="H94" s="25">
        <f>IF(A94="","",G94*Trabajadores!J93*MAX(0,(YEAR(IF(O94=EOMONTH(O94,0),O94,EOMONTH(O94,-1)))-YEAR(IF(DAY(N94)=1,N94,EOMONTH(N94,0)+1)))*12+MONTH(IF(O94=EOMONTH(O94,0),O94,EOMONTH(O94,-1)))-MONTH(IF(DAY(N94)=1,N94,EOMONTH(N94,0)+1))+1)/6/6)</f>
        <v/>
      </c>
      <c r="I94" s="25">
        <f>IF(A94="","",G94+H94)</f>
        <v/>
      </c>
      <c r="J94" s="18">
        <f>IF(A94="","",(I94/12*E94+I94/360*F94)*Trabajadores!K93)</f>
        <v/>
      </c>
      <c r="L94" s="31">
        <f>IF(A94="","",IF(DAY(C94)=1,C94,EOMONTH(C94,0)+1))</f>
        <v/>
      </c>
      <c r="M94" s="31">
        <f>IF(A94="","",IF(D94=EOMONTH(D94,0),D94,EOMONTH(D94,-1)))</f>
        <v/>
      </c>
      <c r="N94" s="31">
        <f>IF(A94="","",MAX(Trabajadores!C93,$E$3))</f>
        <v/>
      </c>
      <c r="O94" s="31">
        <f>IF(A94="","",MIN(IF(Trabajadores!D93="",$F$3,Trabajadores!D93),$F$3))</f>
        <v/>
      </c>
    </row>
    <row r="95">
      <c r="A95" s="32">
        <f>IF(Trabajadores!A94="","",Trabajadores!A94)</f>
        <v/>
      </c>
      <c r="B95" s="9">
        <f>IF(A95="","",Trabajadores!B94)</f>
        <v/>
      </c>
      <c r="C95" s="31">
        <f>IF(A95="","",MAX(Trabajadores!C94,$C$3))</f>
        <v/>
      </c>
      <c r="D95" s="31">
        <f>IF(A95="","",MIN(IF(Trabajadores!D94="",$D$3,Trabajadores!D94),$D$3))</f>
        <v/>
      </c>
      <c r="E95" s="33">
        <f>IF(A95="","",MAX(0,(YEAR(M95)-YEAR(L95))*12+MONTH(M95)-MONTH(L95)+1))</f>
        <v/>
      </c>
      <c r="F95" s="33">
        <f>IF(A95="","",IF(E95=0,MAX(0,D95-C95+1),(L95-C95)+(D95-M95)))</f>
        <v/>
      </c>
      <c r="G95" s="25">
        <f>IF(A95="","",Trabajadores!I94)</f>
        <v/>
      </c>
      <c r="H95" s="25">
        <f>IF(A95="","",G95*Trabajadores!J94*MAX(0,(YEAR(IF(O95=EOMONTH(O95,0),O95,EOMONTH(O95,-1)))-YEAR(IF(DAY(N95)=1,N95,EOMONTH(N95,0)+1)))*12+MONTH(IF(O95=EOMONTH(O95,0),O95,EOMONTH(O95,-1)))-MONTH(IF(DAY(N95)=1,N95,EOMONTH(N95,0)+1))+1)/6/6)</f>
        <v/>
      </c>
      <c r="I95" s="25">
        <f>IF(A95="","",G95+H95)</f>
        <v/>
      </c>
      <c r="J95" s="18">
        <f>IF(A95="","",(I95/12*E95+I95/360*F95)*Trabajadores!K94)</f>
        <v/>
      </c>
      <c r="L95" s="31">
        <f>IF(A95="","",IF(DAY(C95)=1,C95,EOMONTH(C95,0)+1))</f>
        <v/>
      </c>
      <c r="M95" s="31">
        <f>IF(A95="","",IF(D95=EOMONTH(D95,0),D95,EOMONTH(D95,-1)))</f>
        <v/>
      </c>
      <c r="N95" s="31">
        <f>IF(A95="","",MAX(Trabajadores!C94,$E$3))</f>
        <v/>
      </c>
      <c r="O95" s="31">
        <f>IF(A95="","",MIN(IF(Trabajadores!D94="",$F$3,Trabajadores!D94),$F$3))</f>
        <v/>
      </c>
    </row>
    <row r="96">
      <c r="A96" s="32">
        <f>IF(Trabajadores!A95="","",Trabajadores!A95)</f>
        <v/>
      </c>
      <c r="B96" s="9">
        <f>IF(A96="","",Trabajadores!B95)</f>
        <v/>
      </c>
      <c r="C96" s="31">
        <f>IF(A96="","",MAX(Trabajadores!C95,$C$3))</f>
        <v/>
      </c>
      <c r="D96" s="31">
        <f>IF(A96="","",MIN(IF(Trabajadores!D95="",$D$3,Trabajadores!D95),$D$3))</f>
        <v/>
      </c>
      <c r="E96" s="33">
        <f>IF(A96="","",MAX(0,(YEAR(M96)-YEAR(L96))*12+MONTH(M96)-MONTH(L96)+1))</f>
        <v/>
      </c>
      <c r="F96" s="33">
        <f>IF(A96="","",IF(E96=0,MAX(0,D96-C96+1),(L96-C96)+(D96-M96)))</f>
        <v/>
      </c>
      <c r="G96" s="25">
        <f>IF(A96="","",Trabajadores!I95)</f>
        <v/>
      </c>
      <c r="H96" s="25">
        <f>IF(A96="","",G96*Trabajadores!J95*MAX(0,(YEAR(IF(O96=EOMONTH(O96,0),O96,EOMONTH(O96,-1)))-YEAR(IF(DAY(N96)=1,N96,EOMONTH(N96,0)+1)))*12+MONTH(IF(O96=EOMONTH(O96,0),O96,EOMONTH(O96,-1)))-MONTH(IF(DAY(N96)=1,N96,EOMONTH(N96,0)+1))+1)/6/6)</f>
        <v/>
      </c>
      <c r="I96" s="25">
        <f>IF(A96="","",G96+H96)</f>
        <v/>
      </c>
      <c r="J96" s="18">
        <f>IF(A96="","",(I96/12*E96+I96/360*F96)*Trabajadores!K95)</f>
        <v/>
      </c>
      <c r="L96" s="31">
        <f>IF(A96="","",IF(DAY(C96)=1,C96,EOMONTH(C96,0)+1))</f>
        <v/>
      </c>
      <c r="M96" s="31">
        <f>IF(A96="","",IF(D96=EOMONTH(D96,0),D96,EOMONTH(D96,-1)))</f>
        <v/>
      </c>
      <c r="N96" s="31">
        <f>IF(A96="","",MAX(Trabajadores!C95,$E$3))</f>
        <v/>
      </c>
      <c r="O96" s="31">
        <f>IF(A96="","",MIN(IF(Trabajadores!D95="",$F$3,Trabajadores!D95),$F$3))</f>
        <v/>
      </c>
    </row>
    <row r="97">
      <c r="A97" s="32">
        <f>IF(Trabajadores!A96="","",Trabajadores!A96)</f>
        <v/>
      </c>
      <c r="B97" s="9">
        <f>IF(A97="","",Trabajadores!B96)</f>
        <v/>
      </c>
      <c r="C97" s="31">
        <f>IF(A97="","",MAX(Trabajadores!C96,$C$3))</f>
        <v/>
      </c>
      <c r="D97" s="31">
        <f>IF(A97="","",MIN(IF(Trabajadores!D96="",$D$3,Trabajadores!D96),$D$3))</f>
        <v/>
      </c>
      <c r="E97" s="33">
        <f>IF(A97="","",MAX(0,(YEAR(M97)-YEAR(L97))*12+MONTH(M97)-MONTH(L97)+1))</f>
        <v/>
      </c>
      <c r="F97" s="33">
        <f>IF(A97="","",IF(E97=0,MAX(0,D97-C97+1),(L97-C97)+(D97-M97)))</f>
        <v/>
      </c>
      <c r="G97" s="25">
        <f>IF(A97="","",Trabajadores!I96)</f>
        <v/>
      </c>
      <c r="H97" s="25">
        <f>IF(A97="","",G97*Trabajadores!J96*MAX(0,(YEAR(IF(O97=EOMONTH(O97,0),O97,EOMONTH(O97,-1)))-YEAR(IF(DAY(N97)=1,N97,EOMONTH(N97,0)+1)))*12+MONTH(IF(O97=EOMONTH(O97,0),O97,EOMONTH(O97,-1)))-MONTH(IF(DAY(N97)=1,N97,EOMONTH(N97,0)+1))+1)/6/6)</f>
        <v/>
      </c>
      <c r="I97" s="25">
        <f>IF(A97="","",G97+H97)</f>
        <v/>
      </c>
      <c r="J97" s="18">
        <f>IF(A97="","",(I97/12*E97+I97/360*F97)*Trabajadores!K96)</f>
        <v/>
      </c>
      <c r="L97" s="31">
        <f>IF(A97="","",IF(DAY(C97)=1,C97,EOMONTH(C97,0)+1))</f>
        <v/>
      </c>
      <c r="M97" s="31">
        <f>IF(A97="","",IF(D97=EOMONTH(D97,0),D97,EOMONTH(D97,-1)))</f>
        <v/>
      </c>
      <c r="N97" s="31">
        <f>IF(A97="","",MAX(Trabajadores!C96,$E$3))</f>
        <v/>
      </c>
      <c r="O97" s="31">
        <f>IF(A97="","",MIN(IF(Trabajadores!D96="",$F$3,Trabajadores!D96),$F$3))</f>
        <v/>
      </c>
    </row>
    <row r="98">
      <c r="A98" s="32">
        <f>IF(Trabajadores!A97="","",Trabajadores!A97)</f>
        <v/>
      </c>
      <c r="B98" s="9">
        <f>IF(A98="","",Trabajadores!B97)</f>
        <v/>
      </c>
      <c r="C98" s="31">
        <f>IF(A98="","",MAX(Trabajadores!C97,$C$3))</f>
        <v/>
      </c>
      <c r="D98" s="31">
        <f>IF(A98="","",MIN(IF(Trabajadores!D97="",$D$3,Trabajadores!D97),$D$3))</f>
        <v/>
      </c>
      <c r="E98" s="33">
        <f>IF(A98="","",MAX(0,(YEAR(M98)-YEAR(L98))*12+MONTH(M98)-MONTH(L98)+1))</f>
        <v/>
      </c>
      <c r="F98" s="33">
        <f>IF(A98="","",IF(E98=0,MAX(0,D98-C98+1),(L98-C98)+(D98-M98)))</f>
        <v/>
      </c>
      <c r="G98" s="25">
        <f>IF(A98="","",Trabajadores!I97)</f>
        <v/>
      </c>
      <c r="H98" s="25">
        <f>IF(A98="","",G98*Trabajadores!J97*MAX(0,(YEAR(IF(O98=EOMONTH(O98,0),O98,EOMONTH(O98,-1)))-YEAR(IF(DAY(N98)=1,N98,EOMONTH(N98,0)+1)))*12+MONTH(IF(O98=EOMONTH(O98,0),O98,EOMONTH(O98,-1)))-MONTH(IF(DAY(N98)=1,N98,EOMONTH(N98,0)+1))+1)/6/6)</f>
        <v/>
      </c>
      <c r="I98" s="25">
        <f>IF(A98="","",G98+H98)</f>
        <v/>
      </c>
      <c r="J98" s="18">
        <f>IF(A98="","",(I98/12*E98+I98/360*F98)*Trabajadores!K97)</f>
        <v/>
      </c>
      <c r="L98" s="31">
        <f>IF(A98="","",IF(DAY(C98)=1,C98,EOMONTH(C98,0)+1))</f>
        <v/>
      </c>
      <c r="M98" s="31">
        <f>IF(A98="","",IF(D98=EOMONTH(D98,0),D98,EOMONTH(D98,-1)))</f>
        <v/>
      </c>
      <c r="N98" s="31">
        <f>IF(A98="","",MAX(Trabajadores!C97,$E$3))</f>
        <v/>
      </c>
      <c r="O98" s="31">
        <f>IF(A98="","",MIN(IF(Trabajadores!D97="",$F$3,Trabajadores!D97),$F$3))</f>
        <v/>
      </c>
    </row>
    <row r="99">
      <c r="A99" s="32">
        <f>IF(Trabajadores!A98="","",Trabajadores!A98)</f>
        <v/>
      </c>
      <c r="B99" s="9">
        <f>IF(A99="","",Trabajadores!B98)</f>
        <v/>
      </c>
      <c r="C99" s="31">
        <f>IF(A99="","",MAX(Trabajadores!C98,$C$3))</f>
        <v/>
      </c>
      <c r="D99" s="31">
        <f>IF(A99="","",MIN(IF(Trabajadores!D98="",$D$3,Trabajadores!D98),$D$3))</f>
        <v/>
      </c>
      <c r="E99" s="33">
        <f>IF(A99="","",MAX(0,(YEAR(M99)-YEAR(L99))*12+MONTH(M99)-MONTH(L99)+1))</f>
        <v/>
      </c>
      <c r="F99" s="33">
        <f>IF(A99="","",IF(E99=0,MAX(0,D99-C99+1),(L99-C99)+(D99-M99)))</f>
        <v/>
      </c>
      <c r="G99" s="25">
        <f>IF(A99="","",Trabajadores!I98)</f>
        <v/>
      </c>
      <c r="H99" s="25">
        <f>IF(A99="","",G99*Trabajadores!J98*MAX(0,(YEAR(IF(O99=EOMONTH(O99,0),O99,EOMONTH(O99,-1)))-YEAR(IF(DAY(N99)=1,N99,EOMONTH(N99,0)+1)))*12+MONTH(IF(O99=EOMONTH(O99,0),O99,EOMONTH(O99,-1)))-MONTH(IF(DAY(N99)=1,N99,EOMONTH(N99,0)+1))+1)/6/6)</f>
        <v/>
      </c>
      <c r="I99" s="25">
        <f>IF(A99="","",G99+H99)</f>
        <v/>
      </c>
      <c r="J99" s="18">
        <f>IF(A99="","",(I99/12*E99+I99/360*F99)*Trabajadores!K98)</f>
        <v/>
      </c>
      <c r="L99" s="31">
        <f>IF(A99="","",IF(DAY(C99)=1,C99,EOMONTH(C99,0)+1))</f>
        <v/>
      </c>
      <c r="M99" s="31">
        <f>IF(A99="","",IF(D99=EOMONTH(D99,0),D99,EOMONTH(D99,-1)))</f>
        <v/>
      </c>
      <c r="N99" s="31">
        <f>IF(A99="","",MAX(Trabajadores!C98,$E$3))</f>
        <v/>
      </c>
      <c r="O99" s="31">
        <f>IF(A99="","",MIN(IF(Trabajadores!D98="",$F$3,Trabajadores!D98),$F$3))</f>
        <v/>
      </c>
    </row>
    <row r="100">
      <c r="A100" s="32">
        <f>IF(Trabajadores!A99="","",Trabajadores!A99)</f>
        <v/>
      </c>
      <c r="B100" s="9">
        <f>IF(A100="","",Trabajadores!B99)</f>
        <v/>
      </c>
      <c r="C100" s="31">
        <f>IF(A100="","",MAX(Trabajadores!C99,$C$3))</f>
        <v/>
      </c>
      <c r="D100" s="31">
        <f>IF(A100="","",MIN(IF(Trabajadores!D99="",$D$3,Trabajadores!D99),$D$3))</f>
        <v/>
      </c>
      <c r="E100" s="33">
        <f>IF(A100="","",MAX(0,(YEAR(M100)-YEAR(L100))*12+MONTH(M100)-MONTH(L100)+1))</f>
        <v/>
      </c>
      <c r="F100" s="33">
        <f>IF(A100="","",IF(E100=0,MAX(0,D100-C100+1),(L100-C100)+(D100-M100)))</f>
        <v/>
      </c>
      <c r="G100" s="25">
        <f>IF(A100="","",Trabajadores!I99)</f>
        <v/>
      </c>
      <c r="H100" s="25">
        <f>IF(A100="","",G100*Trabajadores!J99*MAX(0,(YEAR(IF(O100=EOMONTH(O100,0),O100,EOMONTH(O100,-1)))-YEAR(IF(DAY(N100)=1,N100,EOMONTH(N100,0)+1)))*12+MONTH(IF(O100=EOMONTH(O100,0),O100,EOMONTH(O100,-1)))-MONTH(IF(DAY(N100)=1,N100,EOMONTH(N100,0)+1))+1)/6/6)</f>
        <v/>
      </c>
      <c r="I100" s="25">
        <f>IF(A100="","",G100+H100)</f>
        <v/>
      </c>
      <c r="J100" s="18">
        <f>IF(A100="","",(I100/12*E100+I100/360*F100)*Trabajadores!K99)</f>
        <v/>
      </c>
      <c r="L100" s="31">
        <f>IF(A100="","",IF(DAY(C100)=1,C100,EOMONTH(C100,0)+1))</f>
        <v/>
      </c>
      <c r="M100" s="31">
        <f>IF(A100="","",IF(D100=EOMONTH(D100,0),D100,EOMONTH(D100,-1)))</f>
        <v/>
      </c>
      <c r="N100" s="31">
        <f>IF(A100="","",MAX(Trabajadores!C99,$E$3))</f>
        <v/>
      </c>
      <c r="O100" s="31">
        <f>IF(A100="","",MIN(IF(Trabajadores!D99="",$F$3,Trabajadores!D99),$F$3))</f>
        <v/>
      </c>
    </row>
    <row r="101">
      <c r="A101" s="32">
        <f>IF(Trabajadores!A100="","",Trabajadores!A100)</f>
        <v/>
      </c>
      <c r="B101" s="9">
        <f>IF(A101="","",Trabajadores!B100)</f>
        <v/>
      </c>
      <c r="C101" s="31">
        <f>IF(A101="","",MAX(Trabajadores!C100,$C$3))</f>
        <v/>
      </c>
      <c r="D101" s="31">
        <f>IF(A101="","",MIN(IF(Trabajadores!D100="",$D$3,Trabajadores!D100),$D$3))</f>
        <v/>
      </c>
      <c r="E101" s="33">
        <f>IF(A101="","",MAX(0,(YEAR(M101)-YEAR(L101))*12+MONTH(M101)-MONTH(L101)+1))</f>
        <v/>
      </c>
      <c r="F101" s="33">
        <f>IF(A101="","",IF(E101=0,MAX(0,D101-C101+1),(L101-C101)+(D101-M101)))</f>
        <v/>
      </c>
      <c r="G101" s="25">
        <f>IF(A101="","",Trabajadores!I100)</f>
        <v/>
      </c>
      <c r="H101" s="25">
        <f>IF(A101="","",G101*Trabajadores!J100*MAX(0,(YEAR(IF(O101=EOMONTH(O101,0),O101,EOMONTH(O101,-1)))-YEAR(IF(DAY(N101)=1,N101,EOMONTH(N101,0)+1)))*12+MONTH(IF(O101=EOMONTH(O101,0),O101,EOMONTH(O101,-1)))-MONTH(IF(DAY(N101)=1,N101,EOMONTH(N101,0)+1))+1)/6/6)</f>
        <v/>
      </c>
      <c r="I101" s="25">
        <f>IF(A101="","",G101+H101)</f>
        <v/>
      </c>
      <c r="J101" s="18">
        <f>IF(A101="","",(I101/12*E101+I101/360*F101)*Trabajadores!K100)</f>
        <v/>
      </c>
      <c r="L101" s="31">
        <f>IF(A101="","",IF(DAY(C101)=1,C101,EOMONTH(C101,0)+1))</f>
        <v/>
      </c>
      <c r="M101" s="31">
        <f>IF(A101="","",IF(D101=EOMONTH(D101,0),D101,EOMONTH(D101,-1)))</f>
        <v/>
      </c>
      <c r="N101" s="31">
        <f>IF(A101="","",MAX(Trabajadores!C100,$E$3))</f>
        <v/>
      </c>
      <c r="O101" s="31">
        <f>IF(A101="","",MIN(IF(Trabajadores!D100="",$F$3,Trabajadores!D100),$F$3))</f>
        <v/>
      </c>
    </row>
    <row r="102">
      <c r="A102" s="32">
        <f>IF(Trabajadores!A101="","",Trabajadores!A101)</f>
        <v/>
      </c>
      <c r="B102" s="9">
        <f>IF(A102="","",Trabajadores!B101)</f>
        <v/>
      </c>
      <c r="C102" s="31">
        <f>IF(A102="","",MAX(Trabajadores!C101,$C$3))</f>
        <v/>
      </c>
      <c r="D102" s="31">
        <f>IF(A102="","",MIN(IF(Trabajadores!D101="",$D$3,Trabajadores!D101),$D$3))</f>
        <v/>
      </c>
      <c r="E102" s="33">
        <f>IF(A102="","",MAX(0,(YEAR(M102)-YEAR(L102))*12+MONTH(M102)-MONTH(L102)+1))</f>
        <v/>
      </c>
      <c r="F102" s="33">
        <f>IF(A102="","",IF(E102=0,MAX(0,D102-C102+1),(L102-C102)+(D102-M102)))</f>
        <v/>
      </c>
      <c r="G102" s="25">
        <f>IF(A102="","",Trabajadores!I101)</f>
        <v/>
      </c>
      <c r="H102" s="25">
        <f>IF(A102="","",G102*Trabajadores!J101*MAX(0,(YEAR(IF(O102=EOMONTH(O102,0),O102,EOMONTH(O102,-1)))-YEAR(IF(DAY(N102)=1,N102,EOMONTH(N102,0)+1)))*12+MONTH(IF(O102=EOMONTH(O102,0),O102,EOMONTH(O102,-1)))-MONTH(IF(DAY(N102)=1,N102,EOMONTH(N102,0)+1))+1)/6/6)</f>
        <v/>
      </c>
      <c r="I102" s="25">
        <f>IF(A102="","",G102+H102)</f>
        <v/>
      </c>
      <c r="J102" s="18">
        <f>IF(A102="","",(I102/12*E102+I102/360*F102)*Trabajadores!K101)</f>
        <v/>
      </c>
      <c r="L102" s="31">
        <f>IF(A102="","",IF(DAY(C102)=1,C102,EOMONTH(C102,0)+1))</f>
        <v/>
      </c>
      <c r="M102" s="31">
        <f>IF(A102="","",IF(D102=EOMONTH(D102,0),D102,EOMONTH(D102,-1)))</f>
        <v/>
      </c>
      <c r="N102" s="31">
        <f>IF(A102="","",MAX(Trabajadores!C101,$E$3))</f>
        <v/>
      </c>
      <c r="O102" s="31">
        <f>IF(A102="","",MIN(IF(Trabajadores!D101="",$F$3,Trabajadores!D101),$F$3))</f>
        <v/>
      </c>
    </row>
    <row r="103">
      <c r="A103" s="32">
        <f>IF(Trabajadores!A102="","",Trabajadores!A102)</f>
        <v/>
      </c>
      <c r="B103" s="9">
        <f>IF(A103="","",Trabajadores!B102)</f>
        <v/>
      </c>
      <c r="C103" s="31">
        <f>IF(A103="","",MAX(Trabajadores!C102,$C$3))</f>
        <v/>
      </c>
      <c r="D103" s="31">
        <f>IF(A103="","",MIN(IF(Trabajadores!D102="",$D$3,Trabajadores!D102),$D$3))</f>
        <v/>
      </c>
      <c r="E103" s="33">
        <f>IF(A103="","",MAX(0,(YEAR(M103)-YEAR(L103))*12+MONTH(M103)-MONTH(L103)+1))</f>
        <v/>
      </c>
      <c r="F103" s="33">
        <f>IF(A103="","",IF(E103=0,MAX(0,D103-C103+1),(L103-C103)+(D103-M103)))</f>
        <v/>
      </c>
      <c r="G103" s="25">
        <f>IF(A103="","",Trabajadores!I102)</f>
        <v/>
      </c>
      <c r="H103" s="25">
        <f>IF(A103="","",G103*Trabajadores!J102*MAX(0,(YEAR(IF(O103=EOMONTH(O103,0),O103,EOMONTH(O103,-1)))-YEAR(IF(DAY(N103)=1,N103,EOMONTH(N103,0)+1)))*12+MONTH(IF(O103=EOMONTH(O103,0),O103,EOMONTH(O103,-1)))-MONTH(IF(DAY(N103)=1,N103,EOMONTH(N103,0)+1))+1)/6/6)</f>
        <v/>
      </c>
      <c r="I103" s="25">
        <f>IF(A103="","",G103+H103)</f>
        <v/>
      </c>
      <c r="J103" s="18">
        <f>IF(A103="","",(I103/12*E103+I103/360*F103)*Trabajadores!K102)</f>
        <v/>
      </c>
      <c r="L103" s="31">
        <f>IF(A103="","",IF(DAY(C103)=1,C103,EOMONTH(C103,0)+1))</f>
        <v/>
      </c>
      <c r="M103" s="31">
        <f>IF(A103="","",IF(D103=EOMONTH(D103,0),D103,EOMONTH(D103,-1)))</f>
        <v/>
      </c>
      <c r="N103" s="31">
        <f>IF(A103="","",MAX(Trabajadores!C102,$E$3))</f>
        <v/>
      </c>
      <c r="O103" s="31">
        <f>IF(A103="","",MIN(IF(Trabajadores!D102="",$F$3,Trabajadores!D102),$F$3))</f>
        <v/>
      </c>
    </row>
    <row r="104">
      <c r="A104" s="32">
        <f>IF(Trabajadores!A103="","",Trabajadores!A103)</f>
        <v/>
      </c>
      <c r="B104" s="9">
        <f>IF(A104="","",Trabajadores!B103)</f>
        <v/>
      </c>
      <c r="C104" s="31">
        <f>IF(A104="","",MAX(Trabajadores!C103,$C$3))</f>
        <v/>
      </c>
      <c r="D104" s="31">
        <f>IF(A104="","",MIN(IF(Trabajadores!D103="",$D$3,Trabajadores!D103),$D$3))</f>
        <v/>
      </c>
      <c r="E104" s="33">
        <f>IF(A104="","",MAX(0,(YEAR(M104)-YEAR(L104))*12+MONTH(M104)-MONTH(L104)+1))</f>
        <v/>
      </c>
      <c r="F104" s="33">
        <f>IF(A104="","",IF(E104=0,MAX(0,D104-C104+1),(L104-C104)+(D104-M104)))</f>
        <v/>
      </c>
      <c r="G104" s="25">
        <f>IF(A104="","",Trabajadores!I103)</f>
        <v/>
      </c>
      <c r="H104" s="25">
        <f>IF(A104="","",G104*Trabajadores!J103*MAX(0,(YEAR(IF(O104=EOMONTH(O104,0),O104,EOMONTH(O104,-1)))-YEAR(IF(DAY(N104)=1,N104,EOMONTH(N104,0)+1)))*12+MONTH(IF(O104=EOMONTH(O104,0),O104,EOMONTH(O104,-1)))-MONTH(IF(DAY(N104)=1,N104,EOMONTH(N104,0)+1))+1)/6/6)</f>
        <v/>
      </c>
      <c r="I104" s="25">
        <f>IF(A104="","",G104+H104)</f>
        <v/>
      </c>
      <c r="J104" s="18">
        <f>IF(A104="","",(I104/12*E104+I104/360*F104)*Trabajadores!K103)</f>
        <v/>
      </c>
      <c r="L104" s="31">
        <f>IF(A104="","",IF(DAY(C104)=1,C104,EOMONTH(C104,0)+1))</f>
        <v/>
      </c>
      <c r="M104" s="31">
        <f>IF(A104="","",IF(D104=EOMONTH(D104,0),D104,EOMONTH(D104,-1)))</f>
        <v/>
      </c>
      <c r="N104" s="31">
        <f>IF(A104="","",MAX(Trabajadores!C103,$E$3))</f>
        <v/>
      </c>
      <c r="O104" s="31">
        <f>IF(A104="","",MIN(IF(Trabajadores!D103="",$F$3,Trabajadores!D103),$F$3))</f>
        <v/>
      </c>
    </row>
    <row r="105">
      <c r="A105" s="32">
        <f>IF(Trabajadores!A104="","",Trabajadores!A104)</f>
        <v/>
      </c>
      <c r="B105" s="9">
        <f>IF(A105="","",Trabajadores!B104)</f>
        <v/>
      </c>
      <c r="C105" s="31">
        <f>IF(A105="","",MAX(Trabajadores!C104,$C$3))</f>
        <v/>
      </c>
      <c r="D105" s="31">
        <f>IF(A105="","",MIN(IF(Trabajadores!D104="",$D$3,Trabajadores!D104),$D$3))</f>
        <v/>
      </c>
      <c r="E105" s="33">
        <f>IF(A105="","",MAX(0,(YEAR(M105)-YEAR(L105))*12+MONTH(M105)-MONTH(L105)+1))</f>
        <v/>
      </c>
      <c r="F105" s="33">
        <f>IF(A105="","",IF(E105=0,MAX(0,D105-C105+1),(L105-C105)+(D105-M105)))</f>
        <v/>
      </c>
      <c r="G105" s="25">
        <f>IF(A105="","",Trabajadores!I104)</f>
        <v/>
      </c>
      <c r="H105" s="25">
        <f>IF(A105="","",G105*Trabajadores!J104*MAX(0,(YEAR(IF(O105=EOMONTH(O105,0),O105,EOMONTH(O105,-1)))-YEAR(IF(DAY(N105)=1,N105,EOMONTH(N105,0)+1)))*12+MONTH(IF(O105=EOMONTH(O105,0),O105,EOMONTH(O105,-1)))-MONTH(IF(DAY(N105)=1,N105,EOMONTH(N105,0)+1))+1)/6/6)</f>
        <v/>
      </c>
      <c r="I105" s="25">
        <f>IF(A105="","",G105+H105)</f>
        <v/>
      </c>
      <c r="J105" s="18">
        <f>IF(A105="","",(I105/12*E105+I105/360*F105)*Trabajadores!K104)</f>
        <v/>
      </c>
      <c r="L105" s="31">
        <f>IF(A105="","",IF(DAY(C105)=1,C105,EOMONTH(C105,0)+1))</f>
        <v/>
      </c>
      <c r="M105" s="31">
        <f>IF(A105="","",IF(D105=EOMONTH(D105,0),D105,EOMONTH(D105,-1)))</f>
        <v/>
      </c>
      <c r="N105" s="31">
        <f>IF(A105="","",MAX(Trabajadores!C104,$E$3))</f>
        <v/>
      </c>
      <c r="O105" s="31">
        <f>IF(A105="","",MIN(IF(Trabajadores!D104="",$F$3,Trabajadores!D104),$F$3))</f>
        <v/>
      </c>
    </row>
    <row r="106">
      <c r="A106" s="32">
        <f>IF(Trabajadores!A105="","",Trabajadores!A105)</f>
        <v/>
      </c>
      <c r="B106" s="9">
        <f>IF(A106="","",Trabajadores!B105)</f>
        <v/>
      </c>
      <c r="C106" s="31">
        <f>IF(A106="","",MAX(Trabajadores!C105,$C$3))</f>
        <v/>
      </c>
      <c r="D106" s="31">
        <f>IF(A106="","",MIN(IF(Trabajadores!D105="",$D$3,Trabajadores!D105),$D$3))</f>
        <v/>
      </c>
      <c r="E106" s="33">
        <f>IF(A106="","",MAX(0,(YEAR(M106)-YEAR(L106))*12+MONTH(M106)-MONTH(L106)+1))</f>
        <v/>
      </c>
      <c r="F106" s="33">
        <f>IF(A106="","",IF(E106=0,MAX(0,D106-C106+1),(L106-C106)+(D106-M106)))</f>
        <v/>
      </c>
      <c r="G106" s="25">
        <f>IF(A106="","",Trabajadores!I105)</f>
        <v/>
      </c>
      <c r="H106" s="25">
        <f>IF(A106="","",G106*Trabajadores!J105*MAX(0,(YEAR(IF(O106=EOMONTH(O106,0),O106,EOMONTH(O106,-1)))-YEAR(IF(DAY(N106)=1,N106,EOMONTH(N106,0)+1)))*12+MONTH(IF(O106=EOMONTH(O106,0),O106,EOMONTH(O106,-1)))-MONTH(IF(DAY(N106)=1,N106,EOMONTH(N106,0)+1))+1)/6/6)</f>
        <v/>
      </c>
      <c r="I106" s="25">
        <f>IF(A106="","",G106+H106)</f>
        <v/>
      </c>
      <c r="J106" s="18">
        <f>IF(A106="","",(I106/12*E106+I106/360*F106)*Trabajadores!K105)</f>
        <v/>
      </c>
      <c r="L106" s="31">
        <f>IF(A106="","",IF(DAY(C106)=1,C106,EOMONTH(C106,0)+1))</f>
        <v/>
      </c>
      <c r="M106" s="31">
        <f>IF(A106="","",IF(D106=EOMONTH(D106,0),D106,EOMONTH(D106,-1)))</f>
        <v/>
      </c>
      <c r="N106" s="31">
        <f>IF(A106="","",MAX(Trabajadores!C105,$E$3))</f>
        <v/>
      </c>
      <c r="O106" s="31">
        <f>IF(A106="","",MIN(IF(Trabajadores!D105="",$F$3,Trabajadores!D105),$F$3))</f>
        <v/>
      </c>
    </row>
    <row r="107">
      <c r="A107" s="30" t="inlineStr">
        <is>
          <t>Total a depositar</t>
        </is>
      </c>
      <c r="J107" s="16">
        <f>SUM(J7:J106)</f>
        <v/>
      </c>
    </row>
  </sheetData>
  <dataValidations count="1">
    <dataValidation sqref="B3" showDropDown="0" showInputMessage="0" showErrorMessage="1" allowBlank="1" errorTitle="Valor no válido" error="Elige una opción de la lista." type="list">
      <formula1>=Datos!$A$12:$A$14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K10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7" customWidth="1" min="2" max="2"/>
    <col width="15" customWidth="1" min="3" max="3"/>
    <col width="14" customWidth="1" min="4" max="4"/>
    <col width="14" customWidth="1" min="5" max="5"/>
    <col width="16" customWidth="1" min="6" max="6"/>
    <col width="15" customWidth="1" min="7" max="7"/>
    <col width="15" customWidth="1" min="8" max="8"/>
    <col width="15" customWidth="1" min="9" max="9"/>
    <col width="17" customWidth="1" min="10" max="10"/>
    <col width="13" customWidth="1" min="11" max="11"/>
  </cols>
  <sheetData>
    <row r="1">
      <c r="A1" s="14" t="inlineStr">
        <is>
          <t>Costo mensual real por trabajador</t>
        </is>
      </c>
    </row>
    <row r="2">
      <c r="A2" s="22" t="inlineStr">
        <is>
          <t>Lo que pagas cada mes más lo que deberías separar para gratificación, CTS y vacaciones.</t>
        </is>
      </c>
    </row>
    <row r="4" ht="44" customHeight="1">
      <c r="A4" s="20" t="inlineStr">
        <is>
          <t>Nombre</t>
        </is>
      </c>
      <c r="B4" s="20" t="inlineStr">
        <is>
          <t>Régimen</t>
        </is>
      </c>
      <c r="C4" s="20" t="inlineStr">
        <is>
          <t>Sueldo + asignación S/</t>
        </is>
      </c>
      <c r="D4" s="20" t="inlineStr">
        <is>
          <t>Variable S/</t>
        </is>
      </c>
      <c r="E4" s="20" t="inlineStr">
        <is>
          <t>EsSalud 9 % S/</t>
        </is>
      </c>
      <c r="F4" s="20" t="inlineStr">
        <is>
          <t>Provisión gratificación S/</t>
        </is>
      </c>
      <c r="G4" s="20" t="inlineStr">
        <is>
          <t>Provisión bonificación S/</t>
        </is>
      </c>
      <c r="H4" s="20" t="inlineStr">
        <is>
          <t>Provisión CTS S/</t>
        </is>
      </c>
      <c r="I4" s="20" t="inlineStr">
        <is>
          <t>Provisión vacaciones S/</t>
        </is>
      </c>
      <c r="J4" s="20" t="inlineStr">
        <is>
          <t>Costo mensual total S/</t>
        </is>
      </c>
      <c r="K4" s="20" t="inlineStr">
        <is>
          <t>Sobre el sueldo</t>
        </is>
      </c>
    </row>
    <row r="5">
      <c r="A5" s="32">
        <f>IF(Trabajadores!A6="","",Trabajadores!A6)</f>
        <v/>
      </c>
      <c r="B5" s="9">
        <f>IF(A5="","",Trabajadores!B6)</f>
        <v/>
      </c>
      <c r="C5" s="25">
        <f>IF(A5="","",N(Trabajadores!E6)+IF(Trabajadores!F6="Sí",Datos!$B$5,0))</f>
        <v/>
      </c>
      <c r="D5" s="25">
        <f>IF(A5="","",N(Trabajadores!G6))</f>
        <v/>
      </c>
      <c r="E5" s="25">
        <f>IF(A5="","",MAX(C5+D5,Datos!$B$4)*Datos!$B$6)</f>
        <v/>
      </c>
      <c r="F5" s="25">
        <f>IF(A5="","",Trabajadores!I6*Trabajadores!J6*2/12)</f>
        <v/>
      </c>
      <c r="G5" s="25">
        <f>IF(A5="","",F5*IF(Trabajadores!H6="EPS",Datos!$B$8,Datos!$B$7))</f>
        <v/>
      </c>
      <c r="H5" s="25">
        <f>IF(A5="","",(Trabajadores!I6+Trabajadores!I6*Trabajadores!J6/6)*Trabajadores!K6/12)</f>
        <v/>
      </c>
      <c r="I5" s="25">
        <f>IF(A5="","",Trabajadores!I6*Trabajadores!L6/30/12)</f>
        <v/>
      </c>
      <c r="J5" s="18">
        <f>IF(A5="","",SUM(C5:I5))</f>
        <v/>
      </c>
      <c r="K5" s="34">
        <f>IF(A5="","",IF(N(C5)+N(D5)=0,"",J5/(N(C5)+N(D5))-1))</f>
        <v/>
      </c>
    </row>
    <row r="6">
      <c r="A6" s="32">
        <f>IF(Trabajadores!A7="","",Trabajadores!A7)</f>
        <v/>
      </c>
      <c r="B6" s="9">
        <f>IF(A6="","",Trabajadores!B7)</f>
        <v/>
      </c>
      <c r="C6" s="25">
        <f>IF(A6="","",N(Trabajadores!E7)+IF(Trabajadores!F7="Sí",Datos!$B$5,0))</f>
        <v/>
      </c>
      <c r="D6" s="25">
        <f>IF(A6="","",N(Trabajadores!G7))</f>
        <v/>
      </c>
      <c r="E6" s="25">
        <f>IF(A6="","",MAX(C6+D6,Datos!$B$4)*Datos!$B$6)</f>
        <v/>
      </c>
      <c r="F6" s="25">
        <f>IF(A6="","",Trabajadores!I7*Trabajadores!J7*2/12)</f>
        <v/>
      </c>
      <c r="G6" s="25">
        <f>IF(A6="","",F6*IF(Trabajadores!H7="EPS",Datos!$B$8,Datos!$B$7))</f>
        <v/>
      </c>
      <c r="H6" s="25">
        <f>IF(A6="","",(Trabajadores!I7+Trabajadores!I7*Trabajadores!J7/6)*Trabajadores!K7/12)</f>
        <v/>
      </c>
      <c r="I6" s="25">
        <f>IF(A6="","",Trabajadores!I7*Trabajadores!L7/30/12)</f>
        <v/>
      </c>
      <c r="J6" s="18">
        <f>IF(A6="","",SUM(C6:I6))</f>
        <v/>
      </c>
      <c r="K6" s="34">
        <f>IF(A6="","",IF(N(C6)+N(D6)=0,"",J6/(N(C6)+N(D6))-1))</f>
        <v/>
      </c>
    </row>
    <row r="7">
      <c r="A7" s="32">
        <f>IF(Trabajadores!A8="","",Trabajadores!A8)</f>
        <v/>
      </c>
      <c r="B7" s="9">
        <f>IF(A7="","",Trabajadores!B8)</f>
        <v/>
      </c>
      <c r="C7" s="25">
        <f>IF(A7="","",N(Trabajadores!E8)+IF(Trabajadores!F8="Sí",Datos!$B$5,0))</f>
        <v/>
      </c>
      <c r="D7" s="25">
        <f>IF(A7="","",N(Trabajadores!G8))</f>
        <v/>
      </c>
      <c r="E7" s="25">
        <f>IF(A7="","",MAX(C7+D7,Datos!$B$4)*Datos!$B$6)</f>
        <v/>
      </c>
      <c r="F7" s="25">
        <f>IF(A7="","",Trabajadores!I8*Trabajadores!J8*2/12)</f>
        <v/>
      </c>
      <c r="G7" s="25">
        <f>IF(A7="","",F7*IF(Trabajadores!H8="EPS",Datos!$B$8,Datos!$B$7))</f>
        <v/>
      </c>
      <c r="H7" s="25">
        <f>IF(A7="","",(Trabajadores!I8+Trabajadores!I8*Trabajadores!J8/6)*Trabajadores!K8/12)</f>
        <v/>
      </c>
      <c r="I7" s="25">
        <f>IF(A7="","",Trabajadores!I8*Trabajadores!L8/30/12)</f>
        <v/>
      </c>
      <c r="J7" s="18">
        <f>IF(A7="","",SUM(C7:I7))</f>
        <v/>
      </c>
      <c r="K7" s="34">
        <f>IF(A7="","",IF(N(C7)+N(D7)=0,"",J7/(N(C7)+N(D7))-1))</f>
        <v/>
      </c>
    </row>
    <row r="8">
      <c r="A8" s="32">
        <f>IF(Trabajadores!A9="","",Trabajadores!A9)</f>
        <v/>
      </c>
      <c r="B8" s="9">
        <f>IF(A8="","",Trabajadores!B9)</f>
        <v/>
      </c>
      <c r="C8" s="25">
        <f>IF(A8="","",N(Trabajadores!E9)+IF(Trabajadores!F9="Sí",Datos!$B$5,0))</f>
        <v/>
      </c>
      <c r="D8" s="25">
        <f>IF(A8="","",N(Trabajadores!G9))</f>
        <v/>
      </c>
      <c r="E8" s="25">
        <f>IF(A8="","",MAX(C8+D8,Datos!$B$4)*Datos!$B$6)</f>
        <v/>
      </c>
      <c r="F8" s="25">
        <f>IF(A8="","",Trabajadores!I9*Trabajadores!J9*2/12)</f>
        <v/>
      </c>
      <c r="G8" s="25">
        <f>IF(A8="","",F8*IF(Trabajadores!H9="EPS",Datos!$B$8,Datos!$B$7))</f>
        <v/>
      </c>
      <c r="H8" s="25">
        <f>IF(A8="","",(Trabajadores!I9+Trabajadores!I9*Trabajadores!J9/6)*Trabajadores!K9/12)</f>
        <v/>
      </c>
      <c r="I8" s="25">
        <f>IF(A8="","",Trabajadores!I9*Trabajadores!L9/30/12)</f>
        <v/>
      </c>
      <c r="J8" s="18">
        <f>IF(A8="","",SUM(C8:I8))</f>
        <v/>
      </c>
      <c r="K8" s="34">
        <f>IF(A8="","",IF(N(C8)+N(D8)=0,"",J8/(N(C8)+N(D8))-1))</f>
        <v/>
      </c>
    </row>
    <row r="9">
      <c r="A9" s="32">
        <f>IF(Trabajadores!A10="","",Trabajadores!A10)</f>
        <v/>
      </c>
      <c r="B9" s="9">
        <f>IF(A9="","",Trabajadores!B10)</f>
        <v/>
      </c>
      <c r="C9" s="25">
        <f>IF(A9="","",N(Trabajadores!E10)+IF(Trabajadores!F10="Sí",Datos!$B$5,0))</f>
        <v/>
      </c>
      <c r="D9" s="25">
        <f>IF(A9="","",N(Trabajadores!G10))</f>
        <v/>
      </c>
      <c r="E9" s="25">
        <f>IF(A9="","",MAX(C9+D9,Datos!$B$4)*Datos!$B$6)</f>
        <v/>
      </c>
      <c r="F9" s="25">
        <f>IF(A9="","",Trabajadores!I10*Trabajadores!J10*2/12)</f>
        <v/>
      </c>
      <c r="G9" s="25">
        <f>IF(A9="","",F9*IF(Trabajadores!H10="EPS",Datos!$B$8,Datos!$B$7))</f>
        <v/>
      </c>
      <c r="H9" s="25">
        <f>IF(A9="","",(Trabajadores!I10+Trabajadores!I10*Trabajadores!J10/6)*Trabajadores!K10/12)</f>
        <v/>
      </c>
      <c r="I9" s="25">
        <f>IF(A9="","",Trabajadores!I10*Trabajadores!L10/30/12)</f>
        <v/>
      </c>
      <c r="J9" s="18">
        <f>IF(A9="","",SUM(C9:I9))</f>
        <v/>
      </c>
      <c r="K9" s="34">
        <f>IF(A9="","",IF(N(C9)+N(D9)=0,"",J9/(N(C9)+N(D9))-1))</f>
        <v/>
      </c>
    </row>
    <row r="10">
      <c r="A10" s="32">
        <f>IF(Trabajadores!A11="","",Trabajadores!A11)</f>
        <v/>
      </c>
      <c r="B10" s="9">
        <f>IF(A10="","",Trabajadores!B11)</f>
        <v/>
      </c>
      <c r="C10" s="25">
        <f>IF(A10="","",N(Trabajadores!E11)+IF(Trabajadores!F11="Sí",Datos!$B$5,0))</f>
        <v/>
      </c>
      <c r="D10" s="25">
        <f>IF(A10="","",N(Trabajadores!G11))</f>
        <v/>
      </c>
      <c r="E10" s="25">
        <f>IF(A10="","",MAX(C10+D10,Datos!$B$4)*Datos!$B$6)</f>
        <v/>
      </c>
      <c r="F10" s="25">
        <f>IF(A10="","",Trabajadores!I11*Trabajadores!J11*2/12)</f>
        <v/>
      </c>
      <c r="G10" s="25">
        <f>IF(A10="","",F10*IF(Trabajadores!H11="EPS",Datos!$B$8,Datos!$B$7))</f>
        <v/>
      </c>
      <c r="H10" s="25">
        <f>IF(A10="","",(Trabajadores!I11+Trabajadores!I11*Trabajadores!J11/6)*Trabajadores!K11/12)</f>
        <v/>
      </c>
      <c r="I10" s="25">
        <f>IF(A10="","",Trabajadores!I11*Trabajadores!L11/30/12)</f>
        <v/>
      </c>
      <c r="J10" s="18">
        <f>IF(A10="","",SUM(C10:I10))</f>
        <v/>
      </c>
      <c r="K10" s="34">
        <f>IF(A10="","",IF(N(C10)+N(D10)=0,"",J10/(N(C10)+N(D10))-1))</f>
        <v/>
      </c>
    </row>
    <row r="11">
      <c r="A11" s="32">
        <f>IF(Trabajadores!A12="","",Trabajadores!A12)</f>
        <v/>
      </c>
      <c r="B11" s="9">
        <f>IF(A11="","",Trabajadores!B12)</f>
        <v/>
      </c>
      <c r="C11" s="25">
        <f>IF(A11="","",N(Trabajadores!E12)+IF(Trabajadores!F12="Sí",Datos!$B$5,0))</f>
        <v/>
      </c>
      <c r="D11" s="25">
        <f>IF(A11="","",N(Trabajadores!G12))</f>
        <v/>
      </c>
      <c r="E11" s="25">
        <f>IF(A11="","",MAX(C11+D11,Datos!$B$4)*Datos!$B$6)</f>
        <v/>
      </c>
      <c r="F11" s="25">
        <f>IF(A11="","",Trabajadores!I12*Trabajadores!J12*2/12)</f>
        <v/>
      </c>
      <c r="G11" s="25">
        <f>IF(A11="","",F11*IF(Trabajadores!H12="EPS",Datos!$B$8,Datos!$B$7))</f>
        <v/>
      </c>
      <c r="H11" s="25">
        <f>IF(A11="","",(Trabajadores!I12+Trabajadores!I12*Trabajadores!J12/6)*Trabajadores!K12/12)</f>
        <v/>
      </c>
      <c r="I11" s="25">
        <f>IF(A11="","",Trabajadores!I12*Trabajadores!L12/30/12)</f>
        <v/>
      </c>
      <c r="J11" s="18">
        <f>IF(A11="","",SUM(C11:I11))</f>
        <v/>
      </c>
      <c r="K11" s="34">
        <f>IF(A11="","",IF(N(C11)+N(D11)=0,"",J11/(N(C11)+N(D11))-1))</f>
        <v/>
      </c>
    </row>
    <row r="12">
      <c r="A12" s="32">
        <f>IF(Trabajadores!A13="","",Trabajadores!A13)</f>
        <v/>
      </c>
      <c r="B12" s="9">
        <f>IF(A12="","",Trabajadores!B13)</f>
        <v/>
      </c>
      <c r="C12" s="25">
        <f>IF(A12="","",N(Trabajadores!E13)+IF(Trabajadores!F13="Sí",Datos!$B$5,0))</f>
        <v/>
      </c>
      <c r="D12" s="25">
        <f>IF(A12="","",N(Trabajadores!G13))</f>
        <v/>
      </c>
      <c r="E12" s="25">
        <f>IF(A12="","",MAX(C12+D12,Datos!$B$4)*Datos!$B$6)</f>
        <v/>
      </c>
      <c r="F12" s="25">
        <f>IF(A12="","",Trabajadores!I13*Trabajadores!J13*2/12)</f>
        <v/>
      </c>
      <c r="G12" s="25">
        <f>IF(A12="","",F12*IF(Trabajadores!H13="EPS",Datos!$B$8,Datos!$B$7))</f>
        <v/>
      </c>
      <c r="H12" s="25">
        <f>IF(A12="","",(Trabajadores!I13+Trabajadores!I13*Trabajadores!J13/6)*Trabajadores!K13/12)</f>
        <v/>
      </c>
      <c r="I12" s="25">
        <f>IF(A12="","",Trabajadores!I13*Trabajadores!L13/30/12)</f>
        <v/>
      </c>
      <c r="J12" s="18">
        <f>IF(A12="","",SUM(C12:I12))</f>
        <v/>
      </c>
      <c r="K12" s="34">
        <f>IF(A12="","",IF(N(C12)+N(D12)=0,"",J12/(N(C12)+N(D12))-1))</f>
        <v/>
      </c>
    </row>
    <row r="13">
      <c r="A13" s="32">
        <f>IF(Trabajadores!A14="","",Trabajadores!A14)</f>
        <v/>
      </c>
      <c r="B13" s="9">
        <f>IF(A13="","",Trabajadores!B14)</f>
        <v/>
      </c>
      <c r="C13" s="25">
        <f>IF(A13="","",N(Trabajadores!E14)+IF(Trabajadores!F14="Sí",Datos!$B$5,0))</f>
        <v/>
      </c>
      <c r="D13" s="25">
        <f>IF(A13="","",N(Trabajadores!G14))</f>
        <v/>
      </c>
      <c r="E13" s="25">
        <f>IF(A13="","",MAX(C13+D13,Datos!$B$4)*Datos!$B$6)</f>
        <v/>
      </c>
      <c r="F13" s="25">
        <f>IF(A13="","",Trabajadores!I14*Trabajadores!J14*2/12)</f>
        <v/>
      </c>
      <c r="G13" s="25">
        <f>IF(A13="","",F13*IF(Trabajadores!H14="EPS",Datos!$B$8,Datos!$B$7))</f>
        <v/>
      </c>
      <c r="H13" s="25">
        <f>IF(A13="","",(Trabajadores!I14+Trabajadores!I14*Trabajadores!J14/6)*Trabajadores!K14/12)</f>
        <v/>
      </c>
      <c r="I13" s="25">
        <f>IF(A13="","",Trabajadores!I14*Trabajadores!L14/30/12)</f>
        <v/>
      </c>
      <c r="J13" s="18">
        <f>IF(A13="","",SUM(C13:I13))</f>
        <v/>
      </c>
      <c r="K13" s="34">
        <f>IF(A13="","",IF(N(C13)+N(D13)=0,"",J13/(N(C13)+N(D13))-1))</f>
        <v/>
      </c>
    </row>
    <row r="14">
      <c r="A14" s="32">
        <f>IF(Trabajadores!A15="","",Trabajadores!A15)</f>
        <v/>
      </c>
      <c r="B14" s="9">
        <f>IF(A14="","",Trabajadores!B15)</f>
        <v/>
      </c>
      <c r="C14" s="25">
        <f>IF(A14="","",N(Trabajadores!E15)+IF(Trabajadores!F15="Sí",Datos!$B$5,0))</f>
        <v/>
      </c>
      <c r="D14" s="25">
        <f>IF(A14="","",N(Trabajadores!G15))</f>
        <v/>
      </c>
      <c r="E14" s="25">
        <f>IF(A14="","",MAX(C14+D14,Datos!$B$4)*Datos!$B$6)</f>
        <v/>
      </c>
      <c r="F14" s="25">
        <f>IF(A14="","",Trabajadores!I15*Trabajadores!J15*2/12)</f>
        <v/>
      </c>
      <c r="G14" s="25">
        <f>IF(A14="","",F14*IF(Trabajadores!H15="EPS",Datos!$B$8,Datos!$B$7))</f>
        <v/>
      </c>
      <c r="H14" s="25">
        <f>IF(A14="","",(Trabajadores!I15+Trabajadores!I15*Trabajadores!J15/6)*Trabajadores!K15/12)</f>
        <v/>
      </c>
      <c r="I14" s="25">
        <f>IF(A14="","",Trabajadores!I15*Trabajadores!L15/30/12)</f>
        <v/>
      </c>
      <c r="J14" s="18">
        <f>IF(A14="","",SUM(C14:I14))</f>
        <v/>
      </c>
      <c r="K14" s="34">
        <f>IF(A14="","",IF(N(C14)+N(D14)=0,"",J14/(N(C14)+N(D14))-1))</f>
        <v/>
      </c>
    </row>
    <row r="15">
      <c r="A15" s="32">
        <f>IF(Trabajadores!A16="","",Trabajadores!A16)</f>
        <v/>
      </c>
      <c r="B15" s="9">
        <f>IF(A15="","",Trabajadores!B16)</f>
        <v/>
      </c>
      <c r="C15" s="25">
        <f>IF(A15="","",N(Trabajadores!E16)+IF(Trabajadores!F16="Sí",Datos!$B$5,0))</f>
        <v/>
      </c>
      <c r="D15" s="25">
        <f>IF(A15="","",N(Trabajadores!G16))</f>
        <v/>
      </c>
      <c r="E15" s="25">
        <f>IF(A15="","",MAX(C15+D15,Datos!$B$4)*Datos!$B$6)</f>
        <v/>
      </c>
      <c r="F15" s="25">
        <f>IF(A15="","",Trabajadores!I16*Trabajadores!J16*2/12)</f>
        <v/>
      </c>
      <c r="G15" s="25">
        <f>IF(A15="","",F15*IF(Trabajadores!H16="EPS",Datos!$B$8,Datos!$B$7))</f>
        <v/>
      </c>
      <c r="H15" s="25">
        <f>IF(A15="","",(Trabajadores!I16+Trabajadores!I16*Trabajadores!J16/6)*Trabajadores!K16/12)</f>
        <v/>
      </c>
      <c r="I15" s="25">
        <f>IF(A15="","",Trabajadores!I16*Trabajadores!L16/30/12)</f>
        <v/>
      </c>
      <c r="J15" s="18">
        <f>IF(A15="","",SUM(C15:I15))</f>
        <v/>
      </c>
      <c r="K15" s="34">
        <f>IF(A15="","",IF(N(C15)+N(D15)=0,"",J15/(N(C15)+N(D15))-1))</f>
        <v/>
      </c>
    </row>
    <row r="16">
      <c r="A16" s="32">
        <f>IF(Trabajadores!A17="","",Trabajadores!A17)</f>
        <v/>
      </c>
      <c r="B16" s="9">
        <f>IF(A16="","",Trabajadores!B17)</f>
        <v/>
      </c>
      <c r="C16" s="25">
        <f>IF(A16="","",N(Trabajadores!E17)+IF(Trabajadores!F17="Sí",Datos!$B$5,0))</f>
        <v/>
      </c>
      <c r="D16" s="25">
        <f>IF(A16="","",N(Trabajadores!G17))</f>
        <v/>
      </c>
      <c r="E16" s="25">
        <f>IF(A16="","",MAX(C16+D16,Datos!$B$4)*Datos!$B$6)</f>
        <v/>
      </c>
      <c r="F16" s="25">
        <f>IF(A16="","",Trabajadores!I17*Trabajadores!J17*2/12)</f>
        <v/>
      </c>
      <c r="G16" s="25">
        <f>IF(A16="","",F16*IF(Trabajadores!H17="EPS",Datos!$B$8,Datos!$B$7))</f>
        <v/>
      </c>
      <c r="H16" s="25">
        <f>IF(A16="","",(Trabajadores!I17+Trabajadores!I17*Trabajadores!J17/6)*Trabajadores!K17/12)</f>
        <v/>
      </c>
      <c r="I16" s="25">
        <f>IF(A16="","",Trabajadores!I17*Trabajadores!L17/30/12)</f>
        <v/>
      </c>
      <c r="J16" s="18">
        <f>IF(A16="","",SUM(C16:I16))</f>
        <v/>
      </c>
      <c r="K16" s="34">
        <f>IF(A16="","",IF(N(C16)+N(D16)=0,"",J16/(N(C16)+N(D16))-1))</f>
        <v/>
      </c>
    </row>
    <row r="17">
      <c r="A17" s="32">
        <f>IF(Trabajadores!A18="","",Trabajadores!A18)</f>
        <v/>
      </c>
      <c r="B17" s="9">
        <f>IF(A17="","",Trabajadores!B18)</f>
        <v/>
      </c>
      <c r="C17" s="25">
        <f>IF(A17="","",N(Trabajadores!E18)+IF(Trabajadores!F18="Sí",Datos!$B$5,0))</f>
        <v/>
      </c>
      <c r="D17" s="25">
        <f>IF(A17="","",N(Trabajadores!G18))</f>
        <v/>
      </c>
      <c r="E17" s="25">
        <f>IF(A17="","",MAX(C17+D17,Datos!$B$4)*Datos!$B$6)</f>
        <v/>
      </c>
      <c r="F17" s="25">
        <f>IF(A17="","",Trabajadores!I18*Trabajadores!J18*2/12)</f>
        <v/>
      </c>
      <c r="G17" s="25">
        <f>IF(A17="","",F17*IF(Trabajadores!H18="EPS",Datos!$B$8,Datos!$B$7))</f>
        <v/>
      </c>
      <c r="H17" s="25">
        <f>IF(A17="","",(Trabajadores!I18+Trabajadores!I18*Trabajadores!J18/6)*Trabajadores!K18/12)</f>
        <v/>
      </c>
      <c r="I17" s="25">
        <f>IF(A17="","",Trabajadores!I18*Trabajadores!L18/30/12)</f>
        <v/>
      </c>
      <c r="J17" s="18">
        <f>IF(A17="","",SUM(C17:I17))</f>
        <v/>
      </c>
      <c r="K17" s="34">
        <f>IF(A17="","",IF(N(C17)+N(D17)=0,"",J17/(N(C17)+N(D17))-1))</f>
        <v/>
      </c>
    </row>
    <row r="18">
      <c r="A18" s="32">
        <f>IF(Trabajadores!A19="","",Trabajadores!A19)</f>
        <v/>
      </c>
      <c r="B18" s="9">
        <f>IF(A18="","",Trabajadores!B19)</f>
        <v/>
      </c>
      <c r="C18" s="25">
        <f>IF(A18="","",N(Trabajadores!E19)+IF(Trabajadores!F19="Sí",Datos!$B$5,0))</f>
        <v/>
      </c>
      <c r="D18" s="25">
        <f>IF(A18="","",N(Trabajadores!G19))</f>
        <v/>
      </c>
      <c r="E18" s="25">
        <f>IF(A18="","",MAX(C18+D18,Datos!$B$4)*Datos!$B$6)</f>
        <v/>
      </c>
      <c r="F18" s="25">
        <f>IF(A18="","",Trabajadores!I19*Trabajadores!J19*2/12)</f>
        <v/>
      </c>
      <c r="G18" s="25">
        <f>IF(A18="","",F18*IF(Trabajadores!H19="EPS",Datos!$B$8,Datos!$B$7))</f>
        <v/>
      </c>
      <c r="H18" s="25">
        <f>IF(A18="","",(Trabajadores!I19+Trabajadores!I19*Trabajadores!J19/6)*Trabajadores!K19/12)</f>
        <v/>
      </c>
      <c r="I18" s="25">
        <f>IF(A18="","",Trabajadores!I19*Trabajadores!L19/30/12)</f>
        <v/>
      </c>
      <c r="J18" s="18">
        <f>IF(A18="","",SUM(C18:I18))</f>
        <v/>
      </c>
      <c r="K18" s="34">
        <f>IF(A18="","",IF(N(C18)+N(D18)=0,"",J18/(N(C18)+N(D18))-1))</f>
        <v/>
      </c>
    </row>
    <row r="19">
      <c r="A19" s="32">
        <f>IF(Trabajadores!A20="","",Trabajadores!A20)</f>
        <v/>
      </c>
      <c r="B19" s="9">
        <f>IF(A19="","",Trabajadores!B20)</f>
        <v/>
      </c>
      <c r="C19" s="25">
        <f>IF(A19="","",N(Trabajadores!E20)+IF(Trabajadores!F20="Sí",Datos!$B$5,0))</f>
        <v/>
      </c>
      <c r="D19" s="25">
        <f>IF(A19="","",N(Trabajadores!G20))</f>
        <v/>
      </c>
      <c r="E19" s="25">
        <f>IF(A19="","",MAX(C19+D19,Datos!$B$4)*Datos!$B$6)</f>
        <v/>
      </c>
      <c r="F19" s="25">
        <f>IF(A19="","",Trabajadores!I20*Trabajadores!J20*2/12)</f>
        <v/>
      </c>
      <c r="G19" s="25">
        <f>IF(A19="","",F19*IF(Trabajadores!H20="EPS",Datos!$B$8,Datos!$B$7))</f>
        <v/>
      </c>
      <c r="H19" s="25">
        <f>IF(A19="","",(Trabajadores!I20+Trabajadores!I20*Trabajadores!J20/6)*Trabajadores!K20/12)</f>
        <v/>
      </c>
      <c r="I19" s="25">
        <f>IF(A19="","",Trabajadores!I20*Trabajadores!L20/30/12)</f>
        <v/>
      </c>
      <c r="J19" s="18">
        <f>IF(A19="","",SUM(C19:I19))</f>
        <v/>
      </c>
      <c r="K19" s="34">
        <f>IF(A19="","",IF(N(C19)+N(D19)=0,"",J19/(N(C19)+N(D19))-1))</f>
        <v/>
      </c>
    </row>
    <row r="20">
      <c r="A20" s="32">
        <f>IF(Trabajadores!A21="","",Trabajadores!A21)</f>
        <v/>
      </c>
      <c r="B20" s="9">
        <f>IF(A20="","",Trabajadores!B21)</f>
        <v/>
      </c>
      <c r="C20" s="25">
        <f>IF(A20="","",N(Trabajadores!E21)+IF(Trabajadores!F21="Sí",Datos!$B$5,0))</f>
        <v/>
      </c>
      <c r="D20" s="25">
        <f>IF(A20="","",N(Trabajadores!G21))</f>
        <v/>
      </c>
      <c r="E20" s="25">
        <f>IF(A20="","",MAX(C20+D20,Datos!$B$4)*Datos!$B$6)</f>
        <v/>
      </c>
      <c r="F20" s="25">
        <f>IF(A20="","",Trabajadores!I21*Trabajadores!J21*2/12)</f>
        <v/>
      </c>
      <c r="G20" s="25">
        <f>IF(A20="","",F20*IF(Trabajadores!H21="EPS",Datos!$B$8,Datos!$B$7))</f>
        <v/>
      </c>
      <c r="H20" s="25">
        <f>IF(A20="","",(Trabajadores!I21+Trabajadores!I21*Trabajadores!J21/6)*Trabajadores!K21/12)</f>
        <v/>
      </c>
      <c r="I20" s="25">
        <f>IF(A20="","",Trabajadores!I21*Trabajadores!L21/30/12)</f>
        <v/>
      </c>
      <c r="J20" s="18">
        <f>IF(A20="","",SUM(C20:I20))</f>
        <v/>
      </c>
      <c r="K20" s="34">
        <f>IF(A20="","",IF(N(C20)+N(D20)=0,"",J20/(N(C20)+N(D20))-1))</f>
        <v/>
      </c>
    </row>
    <row r="21">
      <c r="A21" s="32">
        <f>IF(Trabajadores!A22="","",Trabajadores!A22)</f>
        <v/>
      </c>
      <c r="B21" s="9">
        <f>IF(A21="","",Trabajadores!B22)</f>
        <v/>
      </c>
      <c r="C21" s="25">
        <f>IF(A21="","",N(Trabajadores!E22)+IF(Trabajadores!F22="Sí",Datos!$B$5,0))</f>
        <v/>
      </c>
      <c r="D21" s="25">
        <f>IF(A21="","",N(Trabajadores!G22))</f>
        <v/>
      </c>
      <c r="E21" s="25">
        <f>IF(A21="","",MAX(C21+D21,Datos!$B$4)*Datos!$B$6)</f>
        <v/>
      </c>
      <c r="F21" s="25">
        <f>IF(A21="","",Trabajadores!I22*Trabajadores!J22*2/12)</f>
        <v/>
      </c>
      <c r="G21" s="25">
        <f>IF(A21="","",F21*IF(Trabajadores!H22="EPS",Datos!$B$8,Datos!$B$7))</f>
        <v/>
      </c>
      <c r="H21" s="25">
        <f>IF(A21="","",(Trabajadores!I22+Trabajadores!I22*Trabajadores!J22/6)*Trabajadores!K22/12)</f>
        <v/>
      </c>
      <c r="I21" s="25">
        <f>IF(A21="","",Trabajadores!I22*Trabajadores!L22/30/12)</f>
        <v/>
      </c>
      <c r="J21" s="18">
        <f>IF(A21="","",SUM(C21:I21))</f>
        <v/>
      </c>
      <c r="K21" s="34">
        <f>IF(A21="","",IF(N(C21)+N(D21)=0,"",J21/(N(C21)+N(D21))-1))</f>
        <v/>
      </c>
    </row>
    <row r="22">
      <c r="A22" s="32">
        <f>IF(Trabajadores!A23="","",Trabajadores!A23)</f>
        <v/>
      </c>
      <c r="B22" s="9">
        <f>IF(A22="","",Trabajadores!B23)</f>
        <v/>
      </c>
      <c r="C22" s="25">
        <f>IF(A22="","",N(Trabajadores!E23)+IF(Trabajadores!F23="Sí",Datos!$B$5,0))</f>
        <v/>
      </c>
      <c r="D22" s="25">
        <f>IF(A22="","",N(Trabajadores!G23))</f>
        <v/>
      </c>
      <c r="E22" s="25">
        <f>IF(A22="","",MAX(C22+D22,Datos!$B$4)*Datos!$B$6)</f>
        <v/>
      </c>
      <c r="F22" s="25">
        <f>IF(A22="","",Trabajadores!I23*Trabajadores!J23*2/12)</f>
        <v/>
      </c>
      <c r="G22" s="25">
        <f>IF(A22="","",F22*IF(Trabajadores!H23="EPS",Datos!$B$8,Datos!$B$7))</f>
        <v/>
      </c>
      <c r="H22" s="25">
        <f>IF(A22="","",(Trabajadores!I23+Trabajadores!I23*Trabajadores!J23/6)*Trabajadores!K23/12)</f>
        <v/>
      </c>
      <c r="I22" s="25">
        <f>IF(A22="","",Trabajadores!I23*Trabajadores!L23/30/12)</f>
        <v/>
      </c>
      <c r="J22" s="18">
        <f>IF(A22="","",SUM(C22:I22))</f>
        <v/>
      </c>
      <c r="K22" s="34">
        <f>IF(A22="","",IF(N(C22)+N(D22)=0,"",J22/(N(C22)+N(D22))-1))</f>
        <v/>
      </c>
    </row>
    <row r="23">
      <c r="A23" s="32">
        <f>IF(Trabajadores!A24="","",Trabajadores!A24)</f>
        <v/>
      </c>
      <c r="B23" s="9">
        <f>IF(A23="","",Trabajadores!B24)</f>
        <v/>
      </c>
      <c r="C23" s="25">
        <f>IF(A23="","",N(Trabajadores!E24)+IF(Trabajadores!F24="Sí",Datos!$B$5,0))</f>
        <v/>
      </c>
      <c r="D23" s="25">
        <f>IF(A23="","",N(Trabajadores!G24))</f>
        <v/>
      </c>
      <c r="E23" s="25">
        <f>IF(A23="","",MAX(C23+D23,Datos!$B$4)*Datos!$B$6)</f>
        <v/>
      </c>
      <c r="F23" s="25">
        <f>IF(A23="","",Trabajadores!I24*Trabajadores!J24*2/12)</f>
        <v/>
      </c>
      <c r="G23" s="25">
        <f>IF(A23="","",F23*IF(Trabajadores!H24="EPS",Datos!$B$8,Datos!$B$7))</f>
        <v/>
      </c>
      <c r="H23" s="25">
        <f>IF(A23="","",(Trabajadores!I24+Trabajadores!I24*Trabajadores!J24/6)*Trabajadores!K24/12)</f>
        <v/>
      </c>
      <c r="I23" s="25">
        <f>IF(A23="","",Trabajadores!I24*Trabajadores!L24/30/12)</f>
        <v/>
      </c>
      <c r="J23" s="18">
        <f>IF(A23="","",SUM(C23:I23))</f>
        <v/>
      </c>
      <c r="K23" s="34">
        <f>IF(A23="","",IF(N(C23)+N(D23)=0,"",J23/(N(C23)+N(D23))-1))</f>
        <v/>
      </c>
    </row>
    <row r="24">
      <c r="A24" s="32">
        <f>IF(Trabajadores!A25="","",Trabajadores!A25)</f>
        <v/>
      </c>
      <c r="B24" s="9">
        <f>IF(A24="","",Trabajadores!B25)</f>
        <v/>
      </c>
      <c r="C24" s="25">
        <f>IF(A24="","",N(Trabajadores!E25)+IF(Trabajadores!F25="Sí",Datos!$B$5,0))</f>
        <v/>
      </c>
      <c r="D24" s="25">
        <f>IF(A24="","",N(Trabajadores!G25))</f>
        <v/>
      </c>
      <c r="E24" s="25">
        <f>IF(A24="","",MAX(C24+D24,Datos!$B$4)*Datos!$B$6)</f>
        <v/>
      </c>
      <c r="F24" s="25">
        <f>IF(A24="","",Trabajadores!I25*Trabajadores!J25*2/12)</f>
        <v/>
      </c>
      <c r="G24" s="25">
        <f>IF(A24="","",F24*IF(Trabajadores!H25="EPS",Datos!$B$8,Datos!$B$7))</f>
        <v/>
      </c>
      <c r="H24" s="25">
        <f>IF(A24="","",(Trabajadores!I25+Trabajadores!I25*Trabajadores!J25/6)*Trabajadores!K25/12)</f>
        <v/>
      </c>
      <c r="I24" s="25">
        <f>IF(A24="","",Trabajadores!I25*Trabajadores!L25/30/12)</f>
        <v/>
      </c>
      <c r="J24" s="18">
        <f>IF(A24="","",SUM(C24:I24))</f>
        <v/>
      </c>
      <c r="K24" s="34">
        <f>IF(A24="","",IF(N(C24)+N(D24)=0,"",J24/(N(C24)+N(D24))-1))</f>
        <v/>
      </c>
    </row>
    <row r="25">
      <c r="A25" s="32">
        <f>IF(Trabajadores!A26="","",Trabajadores!A26)</f>
        <v/>
      </c>
      <c r="B25" s="9">
        <f>IF(A25="","",Trabajadores!B26)</f>
        <v/>
      </c>
      <c r="C25" s="25">
        <f>IF(A25="","",N(Trabajadores!E26)+IF(Trabajadores!F26="Sí",Datos!$B$5,0))</f>
        <v/>
      </c>
      <c r="D25" s="25">
        <f>IF(A25="","",N(Trabajadores!G26))</f>
        <v/>
      </c>
      <c r="E25" s="25">
        <f>IF(A25="","",MAX(C25+D25,Datos!$B$4)*Datos!$B$6)</f>
        <v/>
      </c>
      <c r="F25" s="25">
        <f>IF(A25="","",Trabajadores!I26*Trabajadores!J26*2/12)</f>
        <v/>
      </c>
      <c r="G25" s="25">
        <f>IF(A25="","",F25*IF(Trabajadores!H26="EPS",Datos!$B$8,Datos!$B$7))</f>
        <v/>
      </c>
      <c r="H25" s="25">
        <f>IF(A25="","",(Trabajadores!I26+Trabajadores!I26*Trabajadores!J26/6)*Trabajadores!K26/12)</f>
        <v/>
      </c>
      <c r="I25" s="25">
        <f>IF(A25="","",Trabajadores!I26*Trabajadores!L26/30/12)</f>
        <v/>
      </c>
      <c r="J25" s="18">
        <f>IF(A25="","",SUM(C25:I25))</f>
        <v/>
      </c>
      <c r="K25" s="34">
        <f>IF(A25="","",IF(N(C25)+N(D25)=0,"",J25/(N(C25)+N(D25))-1))</f>
        <v/>
      </c>
    </row>
    <row r="26">
      <c r="A26" s="32">
        <f>IF(Trabajadores!A27="","",Trabajadores!A27)</f>
        <v/>
      </c>
      <c r="B26" s="9">
        <f>IF(A26="","",Trabajadores!B27)</f>
        <v/>
      </c>
      <c r="C26" s="25">
        <f>IF(A26="","",N(Trabajadores!E27)+IF(Trabajadores!F27="Sí",Datos!$B$5,0))</f>
        <v/>
      </c>
      <c r="D26" s="25">
        <f>IF(A26="","",N(Trabajadores!G27))</f>
        <v/>
      </c>
      <c r="E26" s="25">
        <f>IF(A26="","",MAX(C26+D26,Datos!$B$4)*Datos!$B$6)</f>
        <v/>
      </c>
      <c r="F26" s="25">
        <f>IF(A26="","",Trabajadores!I27*Trabajadores!J27*2/12)</f>
        <v/>
      </c>
      <c r="G26" s="25">
        <f>IF(A26="","",F26*IF(Trabajadores!H27="EPS",Datos!$B$8,Datos!$B$7))</f>
        <v/>
      </c>
      <c r="H26" s="25">
        <f>IF(A26="","",(Trabajadores!I27+Trabajadores!I27*Trabajadores!J27/6)*Trabajadores!K27/12)</f>
        <v/>
      </c>
      <c r="I26" s="25">
        <f>IF(A26="","",Trabajadores!I27*Trabajadores!L27/30/12)</f>
        <v/>
      </c>
      <c r="J26" s="18">
        <f>IF(A26="","",SUM(C26:I26))</f>
        <v/>
      </c>
      <c r="K26" s="34">
        <f>IF(A26="","",IF(N(C26)+N(D26)=0,"",J26/(N(C26)+N(D26))-1))</f>
        <v/>
      </c>
    </row>
    <row r="27">
      <c r="A27" s="32">
        <f>IF(Trabajadores!A28="","",Trabajadores!A28)</f>
        <v/>
      </c>
      <c r="B27" s="9">
        <f>IF(A27="","",Trabajadores!B28)</f>
        <v/>
      </c>
      <c r="C27" s="25">
        <f>IF(A27="","",N(Trabajadores!E28)+IF(Trabajadores!F28="Sí",Datos!$B$5,0))</f>
        <v/>
      </c>
      <c r="D27" s="25">
        <f>IF(A27="","",N(Trabajadores!G28))</f>
        <v/>
      </c>
      <c r="E27" s="25">
        <f>IF(A27="","",MAX(C27+D27,Datos!$B$4)*Datos!$B$6)</f>
        <v/>
      </c>
      <c r="F27" s="25">
        <f>IF(A27="","",Trabajadores!I28*Trabajadores!J28*2/12)</f>
        <v/>
      </c>
      <c r="G27" s="25">
        <f>IF(A27="","",F27*IF(Trabajadores!H28="EPS",Datos!$B$8,Datos!$B$7))</f>
        <v/>
      </c>
      <c r="H27" s="25">
        <f>IF(A27="","",(Trabajadores!I28+Trabajadores!I28*Trabajadores!J28/6)*Trabajadores!K28/12)</f>
        <v/>
      </c>
      <c r="I27" s="25">
        <f>IF(A27="","",Trabajadores!I28*Trabajadores!L28/30/12)</f>
        <v/>
      </c>
      <c r="J27" s="18">
        <f>IF(A27="","",SUM(C27:I27))</f>
        <v/>
      </c>
      <c r="K27" s="34">
        <f>IF(A27="","",IF(N(C27)+N(D27)=0,"",J27/(N(C27)+N(D27))-1))</f>
        <v/>
      </c>
    </row>
    <row r="28">
      <c r="A28" s="32">
        <f>IF(Trabajadores!A29="","",Trabajadores!A29)</f>
        <v/>
      </c>
      <c r="B28" s="9">
        <f>IF(A28="","",Trabajadores!B29)</f>
        <v/>
      </c>
      <c r="C28" s="25">
        <f>IF(A28="","",N(Trabajadores!E29)+IF(Trabajadores!F29="Sí",Datos!$B$5,0))</f>
        <v/>
      </c>
      <c r="D28" s="25">
        <f>IF(A28="","",N(Trabajadores!G29))</f>
        <v/>
      </c>
      <c r="E28" s="25">
        <f>IF(A28="","",MAX(C28+D28,Datos!$B$4)*Datos!$B$6)</f>
        <v/>
      </c>
      <c r="F28" s="25">
        <f>IF(A28="","",Trabajadores!I29*Trabajadores!J29*2/12)</f>
        <v/>
      </c>
      <c r="G28" s="25">
        <f>IF(A28="","",F28*IF(Trabajadores!H29="EPS",Datos!$B$8,Datos!$B$7))</f>
        <v/>
      </c>
      <c r="H28" s="25">
        <f>IF(A28="","",(Trabajadores!I29+Trabajadores!I29*Trabajadores!J29/6)*Trabajadores!K29/12)</f>
        <v/>
      </c>
      <c r="I28" s="25">
        <f>IF(A28="","",Trabajadores!I29*Trabajadores!L29/30/12)</f>
        <v/>
      </c>
      <c r="J28" s="18">
        <f>IF(A28="","",SUM(C28:I28))</f>
        <v/>
      </c>
      <c r="K28" s="34">
        <f>IF(A28="","",IF(N(C28)+N(D28)=0,"",J28/(N(C28)+N(D28))-1))</f>
        <v/>
      </c>
    </row>
    <row r="29">
      <c r="A29" s="32">
        <f>IF(Trabajadores!A30="","",Trabajadores!A30)</f>
        <v/>
      </c>
      <c r="B29" s="9">
        <f>IF(A29="","",Trabajadores!B30)</f>
        <v/>
      </c>
      <c r="C29" s="25">
        <f>IF(A29="","",N(Trabajadores!E30)+IF(Trabajadores!F30="Sí",Datos!$B$5,0))</f>
        <v/>
      </c>
      <c r="D29" s="25">
        <f>IF(A29="","",N(Trabajadores!G30))</f>
        <v/>
      </c>
      <c r="E29" s="25">
        <f>IF(A29="","",MAX(C29+D29,Datos!$B$4)*Datos!$B$6)</f>
        <v/>
      </c>
      <c r="F29" s="25">
        <f>IF(A29="","",Trabajadores!I30*Trabajadores!J30*2/12)</f>
        <v/>
      </c>
      <c r="G29" s="25">
        <f>IF(A29="","",F29*IF(Trabajadores!H30="EPS",Datos!$B$8,Datos!$B$7))</f>
        <v/>
      </c>
      <c r="H29" s="25">
        <f>IF(A29="","",(Trabajadores!I30+Trabajadores!I30*Trabajadores!J30/6)*Trabajadores!K30/12)</f>
        <v/>
      </c>
      <c r="I29" s="25">
        <f>IF(A29="","",Trabajadores!I30*Trabajadores!L30/30/12)</f>
        <v/>
      </c>
      <c r="J29" s="18">
        <f>IF(A29="","",SUM(C29:I29))</f>
        <v/>
      </c>
      <c r="K29" s="34">
        <f>IF(A29="","",IF(N(C29)+N(D29)=0,"",J29/(N(C29)+N(D29))-1))</f>
        <v/>
      </c>
    </row>
    <row r="30">
      <c r="A30" s="32">
        <f>IF(Trabajadores!A31="","",Trabajadores!A31)</f>
        <v/>
      </c>
      <c r="B30" s="9">
        <f>IF(A30="","",Trabajadores!B31)</f>
        <v/>
      </c>
      <c r="C30" s="25">
        <f>IF(A30="","",N(Trabajadores!E31)+IF(Trabajadores!F31="Sí",Datos!$B$5,0))</f>
        <v/>
      </c>
      <c r="D30" s="25">
        <f>IF(A30="","",N(Trabajadores!G31))</f>
        <v/>
      </c>
      <c r="E30" s="25">
        <f>IF(A30="","",MAX(C30+D30,Datos!$B$4)*Datos!$B$6)</f>
        <v/>
      </c>
      <c r="F30" s="25">
        <f>IF(A30="","",Trabajadores!I31*Trabajadores!J31*2/12)</f>
        <v/>
      </c>
      <c r="G30" s="25">
        <f>IF(A30="","",F30*IF(Trabajadores!H31="EPS",Datos!$B$8,Datos!$B$7))</f>
        <v/>
      </c>
      <c r="H30" s="25">
        <f>IF(A30="","",(Trabajadores!I31+Trabajadores!I31*Trabajadores!J31/6)*Trabajadores!K31/12)</f>
        <v/>
      </c>
      <c r="I30" s="25">
        <f>IF(A30="","",Trabajadores!I31*Trabajadores!L31/30/12)</f>
        <v/>
      </c>
      <c r="J30" s="18">
        <f>IF(A30="","",SUM(C30:I30))</f>
        <v/>
      </c>
      <c r="K30" s="34">
        <f>IF(A30="","",IF(N(C30)+N(D30)=0,"",J30/(N(C30)+N(D30))-1))</f>
        <v/>
      </c>
    </row>
    <row r="31">
      <c r="A31" s="32">
        <f>IF(Trabajadores!A32="","",Trabajadores!A32)</f>
        <v/>
      </c>
      <c r="B31" s="9">
        <f>IF(A31="","",Trabajadores!B32)</f>
        <v/>
      </c>
      <c r="C31" s="25">
        <f>IF(A31="","",N(Trabajadores!E32)+IF(Trabajadores!F32="Sí",Datos!$B$5,0))</f>
        <v/>
      </c>
      <c r="D31" s="25">
        <f>IF(A31="","",N(Trabajadores!G32))</f>
        <v/>
      </c>
      <c r="E31" s="25">
        <f>IF(A31="","",MAX(C31+D31,Datos!$B$4)*Datos!$B$6)</f>
        <v/>
      </c>
      <c r="F31" s="25">
        <f>IF(A31="","",Trabajadores!I32*Trabajadores!J32*2/12)</f>
        <v/>
      </c>
      <c r="G31" s="25">
        <f>IF(A31="","",F31*IF(Trabajadores!H32="EPS",Datos!$B$8,Datos!$B$7))</f>
        <v/>
      </c>
      <c r="H31" s="25">
        <f>IF(A31="","",(Trabajadores!I32+Trabajadores!I32*Trabajadores!J32/6)*Trabajadores!K32/12)</f>
        <v/>
      </c>
      <c r="I31" s="25">
        <f>IF(A31="","",Trabajadores!I32*Trabajadores!L32/30/12)</f>
        <v/>
      </c>
      <c r="J31" s="18">
        <f>IF(A31="","",SUM(C31:I31))</f>
        <v/>
      </c>
      <c r="K31" s="34">
        <f>IF(A31="","",IF(N(C31)+N(D31)=0,"",J31/(N(C31)+N(D31))-1))</f>
        <v/>
      </c>
    </row>
    <row r="32">
      <c r="A32" s="32">
        <f>IF(Trabajadores!A33="","",Trabajadores!A33)</f>
        <v/>
      </c>
      <c r="B32" s="9">
        <f>IF(A32="","",Trabajadores!B33)</f>
        <v/>
      </c>
      <c r="C32" s="25">
        <f>IF(A32="","",N(Trabajadores!E33)+IF(Trabajadores!F33="Sí",Datos!$B$5,0))</f>
        <v/>
      </c>
      <c r="D32" s="25">
        <f>IF(A32="","",N(Trabajadores!G33))</f>
        <v/>
      </c>
      <c r="E32" s="25">
        <f>IF(A32="","",MAX(C32+D32,Datos!$B$4)*Datos!$B$6)</f>
        <v/>
      </c>
      <c r="F32" s="25">
        <f>IF(A32="","",Trabajadores!I33*Trabajadores!J33*2/12)</f>
        <v/>
      </c>
      <c r="G32" s="25">
        <f>IF(A32="","",F32*IF(Trabajadores!H33="EPS",Datos!$B$8,Datos!$B$7))</f>
        <v/>
      </c>
      <c r="H32" s="25">
        <f>IF(A32="","",(Trabajadores!I33+Trabajadores!I33*Trabajadores!J33/6)*Trabajadores!K33/12)</f>
        <v/>
      </c>
      <c r="I32" s="25">
        <f>IF(A32="","",Trabajadores!I33*Trabajadores!L33/30/12)</f>
        <v/>
      </c>
      <c r="J32" s="18">
        <f>IF(A32="","",SUM(C32:I32))</f>
        <v/>
      </c>
      <c r="K32" s="34">
        <f>IF(A32="","",IF(N(C32)+N(D32)=0,"",J32/(N(C32)+N(D32))-1))</f>
        <v/>
      </c>
    </row>
    <row r="33">
      <c r="A33" s="32">
        <f>IF(Trabajadores!A34="","",Trabajadores!A34)</f>
        <v/>
      </c>
      <c r="B33" s="9">
        <f>IF(A33="","",Trabajadores!B34)</f>
        <v/>
      </c>
      <c r="C33" s="25">
        <f>IF(A33="","",N(Trabajadores!E34)+IF(Trabajadores!F34="Sí",Datos!$B$5,0))</f>
        <v/>
      </c>
      <c r="D33" s="25">
        <f>IF(A33="","",N(Trabajadores!G34))</f>
        <v/>
      </c>
      <c r="E33" s="25">
        <f>IF(A33="","",MAX(C33+D33,Datos!$B$4)*Datos!$B$6)</f>
        <v/>
      </c>
      <c r="F33" s="25">
        <f>IF(A33="","",Trabajadores!I34*Trabajadores!J34*2/12)</f>
        <v/>
      </c>
      <c r="G33" s="25">
        <f>IF(A33="","",F33*IF(Trabajadores!H34="EPS",Datos!$B$8,Datos!$B$7))</f>
        <v/>
      </c>
      <c r="H33" s="25">
        <f>IF(A33="","",(Trabajadores!I34+Trabajadores!I34*Trabajadores!J34/6)*Trabajadores!K34/12)</f>
        <v/>
      </c>
      <c r="I33" s="25">
        <f>IF(A33="","",Trabajadores!I34*Trabajadores!L34/30/12)</f>
        <v/>
      </c>
      <c r="J33" s="18">
        <f>IF(A33="","",SUM(C33:I33))</f>
        <v/>
      </c>
      <c r="K33" s="34">
        <f>IF(A33="","",IF(N(C33)+N(D33)=0,"",J33/(N(C33)+N(D33))-1))</f>
        <v/>
      </c>
    </row>
    <row r="34">
      <c r="A34" s="32">
        <f>IF(Trabajadores!A35="","",Trabajadores!A35)</f>
        <v/>
      </c>
      <c r="B34" s="9">
        <f>IF(A34="","",Trabajadores!B35)</f>
        <v/>
      </c>
      <c r="C34" s="25">
        <f>IF(A34="","",N(Trabajadores!E35)+IF(Trabajadores!F35="Sí",Datos!$B$5,0))</f>
        <v/>
      </c>
      <c r="D34" s="25">
        <f>IF(A34="","",N(Trabajadores!G35))</f>
        <v/>
      </c>
      <c r="E34" s="25">
        <f>IF(A34="","",MAX(C34+D34,Datos!$B$4)*Datos!$B$6)</f>
        <v/>
      </c>
      <c r="F34" s="25">
        <f>IF(A34="","",Trabajadores!I35*Trabajadores!J35*2/12)</f>
        <v/>
      </c>
      <c r="G34" s="25">
        <f>IF(A34="","",F34*IF(Trabajadores!H35="EPS",Datos!$B$8,Datos!$B$7))</f>
        <v/>
      </c>
      <c r="H34" s="25">
        <f>IF(A34="","",(Trabajadores!I35+Trabajadores!I35*Trabajadores!J35/6)*Trabajadores!K35/12)</f>
        <v/>
      </c>
      <c r="I34" s="25">
        <f>IF(A34="","",Trabajadores!I35*Trabajadores!L35/30/12)</f>
        <v/>
      </c>
      <c r="J34" s="18">
        <f>IF(A34="","",SUM(C34:I34))</f>
        <v/>
      </c>
      <c r="K34" s="34">
        <f>IF(A34="","",IF(N(C34)+N(D34)=0,"",J34/(N(C34)+N(D34))-1))</f>
        <v/>
      </c>
    </row>
    <row r="35">
      <c r="A35" s="32">
        <f>IF(Trabajadores!A36="","",Trabajadores!A36)</f>
        <v/>
      </c>
      <c r="B35" s="9">
        <f>IF(A35="","",Trabajadores!B36)</f>
        <v/>
      </c>
      <c r="C35" s="25">
        <f>IF(A35="","",N(Trabajadores!E36)+IF(Trabajadores!F36="Sí",Datos!$B$5,0))</f>
        <v/>
      </c>
      <c r="D35" s="25">
        <f>IF(A35="","",N(Trabajadores!G36))</f>
        <v/>
      </c>
      <c r="E35" s="25">
        <f>IF(A35="","",MAX(C35+D35,Datos!$B$4)*Datos!$B$6)</f>
        <v/>
      </c>
      <c r="F35" s="25">
        <f>IF(A35="","",Trabajadores!I36*Trabajadores!J36*2/12)</f>
        <v/>
      </c>
      <c r="G35" s="25">
        <f>IF(A35="","",F35*IF(Trabajadores!H36="EPS",Datos!$B$8,Datos!$B$7))</f>
        <v/>
      </c>
      <c r="H35" s="25">
        <f>IF(A35="","",(Trabajadores!I36+Trabajadores!I36*Trabajadores!J36/6)*Trabajadores!K36/12)</f>
        <v/>
      </c>
      <c r="I35" s="25">
        <f>IF(A35="","",Trabajadores!I36*Trabajadores!L36/30/12)</f>
        <v/>
      </c>
      <c r="J35" s="18">
        <f>IF(A35="","",SUM(C35:I35))</f>
        <v/>
      </c>
      <c r="K35" s="34">
        <f>IF(A35="","",IF(N(C35)+N(D35)=0,"",J35/(N(C35)+N(D35))-1))</f>
        <v/>
      </c>
    </row>
    <row r="36">
      <c r="A36" s="32">
        <f>IF(Trabajadores!A37="","",Trabajadores!A37)</f>
        <v/>
      </c>
      <c r="B36" s="9">
        <f>IF(A36="","",Trabajadores!B37)</f>
        <v/>
      </c>
      <c r="C36" s="25">
        <f>IF(A36="","",N(Trabajadores!E37)+IF(Trabajadores!F37="Sí",Datos!$B$5,0))</f>
        <v/>
      </c>
      <c r="D36" s="25">
        <f>IF(A36="","",N(Trabajadores!G37))</f>
        <v/>
      </c>
      <c r="E36" s="25">
        <f>IF(A36="","",MAX(C36+D36,Datos!$B$4)*Datos!$B$6)</f>
        <v/>
      </c>
      <c r="F36" s="25">
        <f>IF(A36="","",Trabajadores!I37*Trabajadores!J37*2/12)</f>
        <v/>
      </c>
      <c r="G36" s="25">
        <f>IF(A36="","",F36*IF(Trabajadores!H37="EPS",Datos!$B$8,Datos!$B$7))</f>
        <v/>
      </c>
      <c r="H36" s="25">
        <f>IF(A36="","",(Trabajadores!I37+Trabajadores!I37*Trabajadores!J37/6)*Trabajadores!K37/12)</f>
        <v/>
      </c>
      <c r="I36" s="25">
        <f>IF(A36="","",Trabajadores!I37*Trabajadores!L37/30/12)</f>
        <v/>
      </c>
      <c r="J36" s="18">
        <f>IF(A36="","",SUM(C36:I36))</f>
        <v/>
      </c>
      <c r="K36" s="34">
        <f>IF(A36="","",IF(N(C36)+N(D36)=0,"",J36/(N(C36)+N(D36))-1))</f>
        <v/>
      </c>
    </row>
    <row r="37">
      <c r="A37" s="32">
        <f>IF(Trabajadores!A38="","",Trabajadores!A38)</f>
        <v/>
      </c>
      <c r="B37" s="9">
        <f>IF(A37="","",Trabajadores!B38)</f>
        <v/>
      </c>
      <c r="C37" s="25">
        <f>IF(A37="","",N(Trabajadores!E38)+IF(Trabajadores!F38="Sí",Datos!$B$5,0))</f>
        <v/>
      </c>
      <c r="D37" s="25">
        <f>IF(A37="","",N(Trabajadores!G38))</f>
        <v/>
      </c>
      <c r="E37" s="25">
        <f>IF(A37="","",MAX(C37+D37,Datos!$B$4)*Datos!$B$6)</f>
        <v/>
      </c>
      <c r="F37" s="25">
        <f>IF(A37="","",Trabajadores!I38*Trabajadores!J38*2/12)</f>
        <v/>
      </c>
      <c r="G37" s="25">
        <f>IF(A37="","",F37*IF(Trabajadores!H38="EPS",Datos!$B$8,Datos!$B$7))</f>
        <v/>
      </c>
      <c r="H37" s="25">
        <f>IF(A37="","",(Trabajadores!I38+Trabajadores!I38*Trabajadores!J38/6)*Trabajadores!K38/12)</f>
        <v/>
      </c>
      <c r="I37" s="25">
        <f>IF(A37="","",Trabajadores!I38*Trabajadores!L38/30/12)</f>
        <v/>
      </c>
      <c r="J37" s="18">
        <f>IF(A37="","",SUM(C37:I37))</f>
        <v/>
      </c>
      <c r="K37" s="34">
        <f>IF(A37="","",IF(N(C37)+N(D37)=0,"",J37/(N(C37)+N(D37))-1))</f>
        <v/>
      </c>
    </row>
    <row r="38">
      <c r="A38" s="32">
        <f>IF(Trabajadores!A39="","",Trabajadores!A39)</f>
        <v/>
      </c>
      <c r="B38" s="9">
        <f>IF(A38="","",Trabajadores!B39)</f>
        <v/>
      </c>
      <c r="C38" s="25">
        <f>IF(A38="","",N(Trabajadores!E39)+IF(Trabajadores!F39="Sí",Datos!$B$5,0))</f>
        <v/>
      </c>
      <c r="D38" s="25">
        <f>IF(A38="","",N(Trabajadores!G39))</f>
        <v/>
      </c>
      <c r="E38" s="25">
        <f>IF(A38="","",MAX(C38+D38,Datos!$B$4)*Datos!$B$6)</f>
        <v/>
      </c>
      <c r="F38" s="25">
        <f>IF(A38="","",Trabajadores!I39*Trabajadores!J39*2/12)</f>
        <v/>
      </c>
      <c r="G38" s="25">
        <f>IF(A38="","",F38*IF(Trabajadores!H39="EPS",Datos!$B$8,Datos!$B$7))</f>
        <v/>
      </c>
      <c r="H38" s="25">
        <f>IF(A38="","",(Trabajadores!I39+Trabajadores!I39*Trabajadores!J39/6)*Trabajadores!K39/12)</f>
        <v/>
      </c>
      <c r="I38" s="25">
        <f>IF(A38="","",Trabajadores!I39*Trabajadores!L39/30/12)</f>
        <v/>
      </c>
      <c r="J38" s="18">
        <f>IF(A38="","",SUM(C38:I38))</f>
        <v/>
      </c>
      <c r="K38" s="34">
        <f>IF(A38="","",IF(N(C38)+N(D38)=0,"",J38/(N(C38)+N(D38))-1))</f>
        <v/>
      </c>
    </row>
    <row r="39">
      <c r="A39" s="32">
        <f>IF(Trabajadores!A40="","",Trabajadores!A40)</f>
        <v/>
      </c>
      <c r="B39" s="9">
        <f>IF(A39="","",Trabajadores!B40)</f>
        <v/>
      </c>
      <c r="C39" s="25">
        <f>IF(A39="","",N(Trabajadores!E40)+IF(Trabajadores!F40="Sí",Datos!$B$5,0))</f>
        <v/>
      </c>
      <c r="D39" s="25">
        <f>IF(A39="","",N(Trabajadores!G40))</f>
        <v/>
      </c>
      <c r="E39" s="25">
        <f>IF(A39="","",MAX(C39+D39,Datos!$B$4)*Datos!$B$6)</f>
        <v/>
      </c>
      <c r="F39" s="25">
        <f>IF(A39="","",Trabajadores!I40*Trabajadores!J40*2/12)</f>
        <v/>
      </c>
      <c r="G39" s="25">
        <f>IF(A39="","",F39*IF(Trabajadores!H40="EPS",Datos!$B$8,Datos!$B$7))</f>
        <v/>
      </c>
      <c r="H39" s="25">
        <f>IF(A39="","",(Trabajadores!I40+Trabajadores!I40*Trabajadores!J40/6)*Trabajadores!K40/12)</f>
        <v/>
      </c>
      <c r="I39" s="25">
        <f>IF(A39="","",Trabajadores!I40*Trabajadores!L40/30/12)</f>
        <v/>
      </c>
      <c r="J39" s="18">
        <f>IF(A39="","",SUM(C39:I39))</f>
        <v/>
      </c>
      <c r="K39" s="34">
        <f>IF(A39="","",IF(N(C39)+N(D39)=0,"",J39/(N(C39)+N(D39))-1))</f>
        <v/>
      </c>
    </row>
    <row r="40">
      <c r="A40" s="32">
        <f>IF(Trabajadores!A41="","",Trabajadores!A41)</f>
        <v/>
      </c>
      <c r="B40" s="9">
        <f>IF(A40="","",Trabajadores!B41)</f>
        <v/>
      </c>
      <c r="C40" s="25">
        <f>IF(A40="","",N(Trabajadores!E41)+IF(Trabajadores!F41="Sí",Datos!$B$5,0))</f>
        <v/>
      </c>
      <c r="D40" s="25">
        <f>IF(A40="","",N(Trabajadores!G41))</f>
        <v/>
      </c>
      <c r="E40" s="25">
        <f>IF(A40="","",MAX(C40+D40,Datos!$B$4)*Datos!$B$6)</f>
        <v/>
      </c>
      <c r="F40" s="25">
        <f>IF(A40="","",Trabajadores!I41*Trabajadores!J41*2/12)</f>
        <v/>
      </c>
      <c r="G40" s="25">
        <f>IF(A40="","",F40*IF(Trabajadores!H41="EPS",Datos!$B$8,Datos!$B$7))</f>
        <v/>
      </c>
      <c r="H40" s="25">
        <f>IF(A40="","",(Trabajadores!I41+Trabajadores!I41*Trabajadores!J41/6)*Trabajadores!K41/12)</f>
        <v/>
      </c>
      <c r="I40" s="25">
        <f>IF(A40="","",Trabajadores!I41*Trabajadores!L41/30/12)</f>
        <v/>
      </c>
      <c r="J40" s="18">
        <f>IF(A40="","",SUM(C40:I40))</f>
        <v/>
      </c>
      <c r="K40" s="34">
        <f>IF(A40="","",IF(N(C40)+N(D40)=0,"",J40/(N(C40)+N(D40))-1))</f>
        <v/>
      </c>
    </row>
    <row r="41">
      <c r="A41" s="32">
        <f>IF(Trabajadores!A42="","",Trabajadores!A42)</f>
        <v/>
      </c>
      <c r="B41" s="9">
        <f>IF(A41="","",Trabajadores!B42)</f>
        <v/>
      </c>
      <c r="C41" s="25">
        <f>IF(A41="","",N(Trabajadores!E42)+IF(Trabajadores!F42="Sí",Datos!$B$5,0))</f>
        <v/>
      </c>
      <c r="D41" s="25">
        <f>IF(A41="","",N(Trabajadores!G42))</f>
        <v/>
      </c>
      <c r="E41" s="25">
        <f>IF(A41="","",MAX(C41+D41,Datos!$B$4)*Datos!$B$6)</f>
        <v/>
      </c>
      <c r="F41" s="25">
        <f>IF(A41="","",Trabajadores!I42*Trabajadores!J42*2/12)</f>
        <v/>
      </c>
      <c r="G41" s="25">
        <f>IF(A41="","",F41*IF(Trabajadores!H42="EPS",Datos!$B$8,Datos!$B$7))</f>
        <v/>
      </c>
      <c r="H41" s="25">
        <f>IF(A41="","",(Trabajadores!I42+Trabajadores!I42*Trabajadores!J42/6)*Trabajadores!K42/12)</f>
        <v/>
      </c>
      <c r="I41" s="25">
        <f>IF(A41="","",Trabajadores!I42*Trabajadores!L42/30/12)</f>
        <v/>
      </c>
      <c r="J41" s="18">
        <f>IF(A41="","",SUM(C41:I41))</f>
        <v/>
      </c>
      <c r="K41" s="34">
        <f>IF(A41="","",IF(N(C41)+N(D41)=0,"",J41/(N(C41)+N(D41))-1))</f>
        <v/>
      </c>
    </row>
    <row r="42">
      <c r="A42" s="32">
        <f>IF(Trabajadores!A43="","",Trabajadores!A43)</f>
        <v/>
      </c>
      <c r="B42" s="9">
        <f>IF(A42="","",Trabajadores!B43)</f>
        <v/>
      </c>
      <c r="C42" s="25">
        <f>IF(A42="","",N(Trabajadores!E43)+IF(Trabajadores!F43="Sí",Datos!$B$5,0))</f>
        <v/>
      </c>
      <c r="D42" s="25">
        <f>IF(A42="","",N(Trabajadores!G43))</f>
        <v/>
      </c>
      <c r="E42" s="25">
        <f>IF(A42="","",MAX(C42+D42,Datos!$B$4)*Datos!$B$6)</f>
        <v/>
      </c>
      <c r="F42" s="25">
        <f>IF(A42="","",Trabajadores!I43*Trabajadores!J43*2/12)</f>
        <v/>
      </c>
      <c r="G42" s="25">
        <f>IF(A42="","",F42*IF(Trabajadores!H43="EPS",Datos!$B$8,Datos!$B$7))</f>
        <v/>
      </c>
      <c r="H42" s="25">
        <f>IF(A42="","",(Trabajadores!I43+Trabajadores!I43*Trabajadores!J43/6)*Trabajadores!K43/12)</f>
        <v/>
      </c>
      <c r="I42" s="25">
        <f>IF(A42="","",Trabajadores!I43*Trabajadores!L43/30/12)</f>
        <v/>
      </c>
      <c r="J42" s="18">
        <f>IF(A42="","",SUM(C42:I42))</f>
        <v/>
      </c>
      <c r="K42" s="34">
        <f>IF(A42="","",IF(N(C42)+N(D42)=0,"",J42/(N(C42)+N(D42))-1))</f>
        <v/>
      </c>
    </row>
    <row r="43">
      <c r="A43" s="32">
        <f>IF(Trabajadores!A44="","",Trabajadores!A44)</f>
        <v/>
      </c>
      <c r="B43" s="9">
        <f>IF(A43="","",Trabajadores!B44)</f>
        <v/>
      </c>
      <c r="C43" s="25">
        <f>IF(A43="","",N(Trabajadores!E44)+IF(Trabajadores!F44="Sí",Datos!$B$5,0))</f>
        <v/>
      </c>
      <c r="D43" s="25">
        <f>IF(A43="","",N(Trabajadores!G44))</f>
        <v/>
      </c>
      <c r="E43" s="25">
        <f>IF(A43="","",MAX(C43+D43,Datos!$B$4)*Datos!$B$6)</f>
        <v/>
      </c>
      <c r="F43" s="25">
        <f>IF(A43="","",Trabajadores!I44*Trabajadores!J44*2/12)</f>
        <v/>
      </c>
      <c r="G43" s="25">
        <f>IF(A43="","",F43*IF(Trabajadores!H44="EPS",Datos!$B$8,Datos!$B$7))</f>
        <v/>
      </c>
      <c r="H43" s="25">
        <f>IF(A43="","",(Trabajadores!I44+Trabajadores!I44*Trabajadores!J44/6)*Trabajadores!K44/12)</f>
        <v/>
      </c>
      <c r="I43" s="25">
        <f>IF(A43="","",Trabajadores!I44*Trabajadores!L44/30/12)</f>
        <v/>
      </c>
      <c r="J43" s="18">
        <f>IF(A43="","",SUM(C43:I43))</f>
        <v/>
      </c>
      <c r="K43" s="34">
        <f>IF(A43="","",IF(N(C43)+N(D43)=0,"",J43/(N(C43)+N(D43))-1))</f>
        <v/>
      </c>
    </row>
    <row r="44">
      <c r="A44" s="32">
        <f>IF(Trabajadores!A45="","",Trabajadores!A45)</f>
        <v/>
      </c>
      <c r="B44" s="9">
        <f>IF(A44="","",Trabajadores!B45)</f>
        <v/>
      </c>
      <c r="C44" s="25">
        <f>IF(A44="","",N(Trabajadores!E45)+IF(Trabajadores!F45="Sí",Datos!$B$5,0))</f>
        <v/>
      </c>
      <c r="D44" s="25">
        <f>IF(A44="","",N(Trabajadores!G45))</f>
        <v/>
      </c>
      <c r="E44" s="25">
        <f>IF(A44="","",MAX(C44+D44,Datos!$B$4)*Datos!$B$6)</f>
        <v/>
      </c>
      <c r="F44" s="25">
        <f>IF(A44="","",Trabajadores!I45*Trabajadores!J45*2/12)</f>
        <v/>
      </c>
      <c r="G44" s="25">
        <f>IF(A44="","",F44*IF(Trabajadores!H45="EPS",Datos!$B$8,Datos!$B$7))</f>
        <v/>
      </c>
      <c r="H44" s="25">
        <f>IF(A44="","",(Trabajadores!I45+Trabajadores!I45*Trabajadores!J45/6)*Trabajadores!K45/12)</f>
        <v/>
      </c>
      <c r="I44" s="25">
        <f>IF(A44="","",Trabajadores!I45*Trabajadores!L45/30/12)</f>
        <v/>
      </c>
      <c r="J44" s="18">
        <f>IF(A44="","",SUM(C44:I44))</f>
        <v/>
      </c>
      <c r="K44" s="34">
        <f>IF(A44="","",IF(N(C44)+N(D44)=0,"",J44/(N(C44)+N(D44))-1))</f>
        <v/>
      </c>
    </row>
    <row r="45">
      <c r="A45" s="32">
        <f>IF(Trabajadores!A46="","",Trabajadores!A46)</f>
        <v/>
      </c>
      <c r="B45" s="9">
        <f>IF(A45="","",Trabajadores!B46)</f>
        <v/>
      </c>
      <c r="C45" s="25">
        <f>IF(A45="","",N(Trabajadores!E46)+IF(Trabajadores!F46="Sí",Datos!$B$5,0))</f>
        <v/>
      </c>
      <c r="D45" s="25">
        <f>IF(A45="","",N(Trabajadores!G46))</f>
        <v/>
      </c>
      <c r="E45" s="25">
        <f>IF(A45="","",MAX(C45+D45,Datos!$B$4)*Datos!$B$6)</f>
        <v/>
      </c>
      <c r="F45" s="25">
        <f>IF(A45="","",Trabajadores!I46*Trabajadores!J46*2/12)</f>
        <v/>
      </c>
      <c r="G45" s="25">
        <f>IF(A45="","",F45*IF(Trabajadores!H46="EPS",Datos!$B$8,Datos!$B$7))</f>
        <v/>
      </c>
      <c r="H45" s="25">
        <f>IF(A45="","",(Trabajadores!I46+Trabajadores!I46*Trabajadores!J46/6)*Trabajadores!K46/12)</f>
        <v/>
      </c>
      <c r="I45" s="25">
        <f>IF(A45="","",Trabajadores!I46*Trabajadores!L46/30/12)</f>
        <v/>
      </c>
      <c r="J45" s="18">
        <f>IF(A45="","",SUM(C45:I45))</f>
        <v/>
      </c>
      <c r="K45" s="34">
        <f>IF(A45="","",IF(N(C45)+N(D45)=0,"",J45/(N(C45)+N(D45))-1))</f>
        <v/>
      </c>
    </row>
    <row r="46">
      <c r="A46" s="32">
        <f>IF(Trabajadores!A47="","",Trabajadores!A47)</f>
        <v/>
      </c>
      <c r="B46" s="9">
        <f>IF(A46="","",Trabajadores!B47)</f>
        <v/>
      </c>
      <c r="C46" s="25">
        <f>IF(A46="","",N(Trabajadores!E47)+IF(Trabajadores!F47="Sí",Datos!$B$5,0))</f>
        <v/>
      </c>
      <c r="D46" s="25">
        <f>IF(A46="","",N(Trabajadores!G47))</f>
        <v/>
      </c>
      <c r="E46" s="25">
        <f>IF(A46="","",MAX(C46+D46,Datos!$B$4)*Datos!$B$6)</f>
        <v/>
      </c>
      <c r="F46" s="25">
        <f>IF(A46="","",Trabajadores!I47*Trabajadores!J47*2/12)</f>
        <v/>
      </c>
      <c r="G46" s="25">
        <f>IF(A46="","",F46*IF(Trabajadores!H47="EPS",Datos!$B$8,Datos!$B$7))</f>
        <v/>
      </c>
      <c r="H46" s="25">
        <f>IF(A46="","",(Trabajadores!I47+Trabajadores!I47*Trabajadores!J47/6)*Trabajadores!K47/12)</f>
        <v/>
      </c>
      <c r="I46" s="25">
        <f>IF(A46="","",Trabajadores!I47*Trabajadores!L47/30/12)</f>
        <v/>
      </c>
      <c r="J46" s="18">
        <f>IF(A46="","",SUM(C46:I46))</f>
        <v/>
      </c>
      <c r="K46" s="34">
        <f>IF(A46="","",IF(N(C46)+N(D46)=0,"",J46/(N(C46)+N(D46))-1))</f>
        <v/>
      </c>
    </row>
    <row r="47">
      <c r="A47" s="32">
        <f>IF(Trabajadores!A48="","",Trabajadores!A48)</f>
        <v/>
      </c>
      <c r="B47" s="9">
        <f>IF(A47="","",Trabajadores!B48)</f>
        <v/>
      </c>
      <c r="C47" s="25">
        <f>IF(A47="","",N(Trabajadores!E48)+IF(Trabajadores!F48="Sí",Datos!$B$5,0))</f>
        <v/>
      </c>
      <c r="D47" s="25">
        <f>IF(A47="","",N(Trabajadores!G48))</f>
        <v/>
      </c>
      <c r="E47" s="25">
        <f>IF(A47="","",MAX(C47+D47,Datos!$B$4)*Datos!$B$6)</f>
        <v/>
      </c>
      <c r="F47" s="25">
        <f>IF(A47="","",Trabajadores!I48*Trabajadores!J48*2/12)</f>
        <v/>
      </c>
      <c r="G47" s="25">
        <f>IF(A47="","",F47*IF(Trabajadores!H48="EPS",Datos!$B$8,Datos!$B$7))</f>
        <v/>
      </c>
      <c r="H47" s="25">
        <f>IF(A47="","",(Trabajadores!I48+Trabajadores!I48*Trabajadores!J48/6)*Trabajadores!K48/12)</f>
        <v/>
      </c>
      <c r="I47" s="25">
        <f>IF(A47="","",Trabajadores!I48*Trabajadores!L48/30/12)</f>
        <v/>
      </c>
      <c r="J47" s="18">
        <f>IF(A47="","",SUM(C47:I47))</f>
        <v/>
      </c>
      <c r="K47" s="34">
        <f>IF(A47="","",IF(N(C47)+N(D47)=0,"",J47/(N(C47)+N(D47))-1))</f>
        <v/>
      </c>
    </row>
    <row r="48">
      <c r="A48" s="32">
        <f>IF(Trabajadores!A49="","",Trabajadores!A49)</f>
        <v/>
      </c>
      <c r="B48" s="9">
        <f>IF(A48="","",Trabajadores!B49)</f>
        <v/>
      </c>
      <c r="C48" s="25">
        <f>IF(A48="","",N(Trabajadores!E49)+IF(Trabajadores!F49="Sí",Datos!$B$5,0))</f>
        <v/>
      </c>
      <c r="D48" s="25">
        <f>IF(A48="","",N(Trabajadores!G49))</f>
        <v/>
      </c>
      <c r="E48" s="25">
        <f>IF(A48="","",MAX(C48+D48,Datos!$B$4)*Datos!$B$6)</f>
        <v/>
      </c>
      <c r="F48" s="25">
        <f>IF(A48="","",Trabajadores!I49*Trabajadores!J49*2/12)</f>
        <v/>
      </c>
      <c r="G48" s="25">
        <f>IF(A48="","",F48*IF(Trabajadores!H49="EPS",Datos!$B$8,Datos!$B$7))</f>
        <v/>
      </c>
      <c r="H48" s="25">
        <f>IF(A48="","",(Trabajadores!I49+Trabajadores!I49*Trabajadores!J49/6)*Trabajadores!K49/12)</f>
        <v/>
      </c>
      <c r="I48" s="25">
        <f>IF(A48="","",Trabajadores!I49*Trabajadores!L49/30/12)</f>
        <v/>
      </c>
      <c r="J48" s="18">
        <f>IF(A48="","",SUM(C48:I48))</f>
        <v/>
      </c>
      <c r="K48" s="34">
        <f>IF(A48="","",IF(N(C48)+N(D48)=0,"",J48/(N(C48)+N(D48))-1))</f>
        <v/>
      </c>
    </row>
    <row r="49">
      <c r="A49" s="32">
        <f>IF(Trabajadores!A50="","",Trabajadores!A50)</f>
        <v/>
      </c>
      <c r="B49" s="9">
        <f>IF(A49="","",Trabajadores!B50)</f>
        <v/>
      </c>
      <c r="C49" s="25">
        <f>IF(A49="","",N(Trabajadores!E50)+IF(Trabajadores!F50="Sí",Datos!$B$5,0))</f>
        <v/>
      </c>
      <c r="D49" s="25">
        <f>IF(A49="","",N(Trabajadores!G50))</f>
        <v/>
      </c>
      <c r="E49" s="25">
        <f>IF(A49="","",MAX(C49+D49,Datos!$B$4)*Datos!$B$6)</f>
        <v/>
      </c>
      <c r="F49" s="25">
        <f>IF(A49="","",Trabajadores!I50*Trabajadores!J50*2/12)</f>
        <v/>
      </c>
      <c r="G49" s="25">
        <f>IF(A49="","",F49*IF(Trabajadores!H50="EPS",Datos!$B$8,Datos!$B$7))</f>
        <v/>
      </c>
      <c r="H49" s="25">
        <f>IF(A49="","",(Trabajadores!I50+Trabajadores!I50*Trabajadores!J50/6)*Trabajadores!K50/12)</f>
        <v/>
      </c>
      <c r="I49" s="25">
        <f>IF(A49="","",Trabajadores!I50*Trabajadores!L50/30/12)</f>
        <v/>
      </c>
      <c r="J49" s="18">
        <f>IF(A49="","",SUM(C49:I49))</f>
        <v/>
      </c>
      <c r="K49" s="34">
        <f>IF(A49="","",IF(N(C49)+N(D49)=0,"",J49/(N(C49)+N(D49))-1))</f>
        <v/>
      </c>
    </row>
    <row r="50">
      <c r="A50" s="32">
        <f>IF(Trabajadores!A51="","",Trabajadores!A51)</f>
        <v/>
      </c>
      <c r="B50" s="9">
        <f>IF(A50="","",Trabajadores!B51)</f>
        <v/>
      </c>
      <c r="C50" s="25">
        <f>IF(A50="","",N(Trabajadores!E51)+IF(Trabajadores!F51="Sí",Datos!$B$5,0))</f>
        <v/>
      </c>
      <c r="D50" s="25">
        <f>IF(A50="","",N(Trabajadores!G51))</f>
        <v/>
      </c>
      <c r="E50" s="25">
        <f>IF(A50="","",MAX(C50+D50,Datos!$B$4)*Datos!$B$6)</f>
        <v/>
      </c>
      <c r="F50" s="25">
        <f>IF(A50="","",Trabajadores!I51*Trabajadores!J51*2/12)</f>
        <v/>
      </c>
      <c r="G50" s="25">
        <f>IF(A50="","",F50*IF(Trabajadores!H51="EPS",Datos!$B$8,Datos!$B$7))</f>
        <v/>
      </c>
      <c r="H50" s="25">
        <f>IF(A50="","",(Trabajadores!I51+Trabajadores!I51*Trabajadores!J51/6)*Trabajadores!K51/12)</f>
        <v/>
      </c>
      <c r="I50" s="25">
        <f>IF(A50="","",Trabajadores!I51*Trabajadores!L51/30/12)</f>
        <v/>
      </c>
      <c r="J50" s="18">
        <f>IF(A50="","",SUM(C50:I50))</f>
        <v/>
      </c>
      <c r="K50" s="34">
        <f>IF(A50="","",IF(N(C50)+N(D50)=0,"",J50/(N(C50)+N(D50))-1))</f>
        <v/>
      </c>
    </row>
    <row r="51">
      <c r="A51" s="32">
        <f>IF(Trabajadores!A52="","",Trabajadores!A52)</f>
        <v/>
      </c>
      <c r="B51" s="9">
        <f>IF(A51="","",Trabajadores!B52)</f>
        <v/>
      </c>
      <c r="C51" s="25">
        <f>IF(A51="","",N(Trabajadores!E52)+IF(Trabajadores!F52="Sí",Datos!$B$5,0))</f>
        <v/>
      </c>
      <c r="D51" s="25">
        <f>IF(A51="","",N(Trabajadores!G52))</f>
        <v/>
      </c>
      <c r="E51" s="25">
        <f>IF(A51="","",MAX(C51+D51,Datos!$B$4)*Datos!$B$6)</f>
        <v/>
      </c>
      <c r="F51" s="25">
        <f>IF(A51="","",Trabajadores!I52*Trabajadores!J52*2/12)</f>
        <v/>
      </c>
      <c r="G51" s="25">
        <f>IF(A51="","",F51*IF(Trabajadores!H52="EPS",Datos!$B$8,Datos!$B$7))</f>
        <v/>
      </c>
      <c r="H51" s="25">
        <f>IF(A51="","",(Trabajadores!I52+Trabajadores!I52*Trabajadores!J52/6)*Trabajadores!K52/12)</f>
        <v/>
      </c>
      <c r="I51" s="25">
        <f>IF(A51="","",Trabajadores!I52*Trabajadores!L52/30/12)</f>
        <v/>
      </c>
      <c r="J51" s="18">
        <f>IF(A51="","",SUM(C51:I51))</f>
        <v/>
      </c>
      <c r="K51" s="34">
        <f>IF(A51="","",IF(N(C51)+N(D51)=0,"",J51/(N(C51)+N(D51))-1))</f>
        <v/>
      </c>
    </row>
    <row r="52">
      <c r="A52" s="32">
        <f>IF(Trabajadores!A53="","",Trabajadores!A53)</f>
        <v/>
      </c>
      <c r="B52" s="9">
        <f>IF(A52="","",Trabajadores!B53)</f>
        <v/>
      </c>
      <c r="C52" s="25">
        <f>IF(A52="","",N(Trabajadores!E53)+IF(Trabajadores!F53="Sí",Datos!$B$5,0))</f>
        <v/>
      </c>
      <c r="D52" s="25">
        <f>IF(A52="","",N(Trabajadores!G53))</f>
        <v/>
      </c>
      <c r="E52" s="25">
        <f>IF(A52="","",MAX(C52+D52,Datos!$B$4)*Datos!$B$6)</f>
        <v/>
      </c>
      <c r="F52" s="25">
        <f>IF(A52="","",Trabajadores!I53*Trabajadores!J53*2/12)</f>
        <v/>
      </c>
      <c r="G52" s="25">
        <f>IF(A52="","",F52*IF(Trabajadores!H53="EPS",Datos!$B$8,Datos!$B$7))</f>
        <v/>
      </c>
      <c r="H52" s="25">
        <f>IF(A52="","",(Trabajadores!I53+Trabajadores!I53*Trabajadores!J53/6)*Trabajadores!K53/12)</f>
        <v/>
      </c>
      <c r="I52" s="25">
        <f>IF(A52="","",Trabajadores!I53*Trabajadores!L53/30/12)</f>
        <v/>
      </c>
      <c r="J52" s="18">
        <f>IF(A52="","",SUM(C52:I52))</f>
        <v/>
      </c>
      <c r="K52" s="34">
        <f>IF(A52="","",IF(N(C52)+N(D52)=0,"",J52/(N(C52)+N(D52))-1))</f>
        <v/>
      </c>
    </row>
    <row r="53">
      <c r="A53" s="32">
        <f>IF(Trabajadores!A54="","",Trabajadores!A54)</f>
        <v/>
      </c>
      <c r="B53" s="9">
        <f>IF(A53="","",Trabajadores!B54)</f>
        <v/>
      </c>
      <c r="C53" s="25">
        <f>IF(A53="","",N(Trabajadores!E54)+IF(Trabajadores!F54="Sí",Datos!$B$5,0))</f>
        <v/>
      </c>
      <c r="D53" s="25">
        <f>IF(A53="","",N(Trabajadores!G54))</f>
        <v/>
      </c>
      <c r="E53" s="25">
        <f>IF(A53="","",MAX(C53+D53,Datos!$B$4)*Datos!$B$6)</f>
        <v/>
      </c>
      <c r="F53" s="25">
        <f>IF(A53="","",Trabajadores!I54*Trabajadores!J54*2/12)</f>
        <v/>
      </c>
      <c r="G53" s="25">
        <f>IF(A53="","",F53*IF(Trabajadores!H54="EPS",Datos!$B$8,Datos!$B$7))</f>
        <v/>
      </c>
      <c r="H53" s="25">
        <f>IF(A53="","",(Trabajadores!I54+Trabajadores!I54*Trabajadores!J54/6)*Trabajadores!K54/12)</f>
        <v/>
      </c>
      <c r="I53" s="25">
        <f>IF(A53="","",Trabajadores!I54*Trabajadores!L54/30/12)</f>
        <v/>
      </c>
      <c r="J53" s="18">
        <f>IF(A53="","",SUM(C53:I53))</f>
        <v/>
      </c>
      <c r="K53" s="34">
        <f>IF(A53="","",IF(N(C53)+N(D53)=0,"",J53/(N(C53)+N(D53))-1))</f>
        <v/>
      </c>
    </row>
    <row r="54">
      <c r="A54" s="32">
        <f>IF(Trabajadores!A55="","",Trabajadores!A55)</f>
        <v/>
      </c>
      <c r="B54" s="9">
        <f>IF(A54="","",Trabajadores!B55)</f>
        <v/>
      </c>
      <c r="C54" s="25">
        <f>IF(A54="","",N(Trabajadores!E55)+IF(Trabajadores!F55="Sí",Datos!$B$5,0))</f>
        <v/>
      </c>
      <c r="D54" s="25">
        <f>IF(A54="","",N(Trabajadores!G55))</f>
        <v/>
      </c>
      <c r="E54" s="25">
        <f>IF(A54="","",MAX(C54+D54,Datos!$B$4)*Datos!$B$6)</f>
        <v/>
      </c>
      <c r="F54" s="25">
        <f>IF(A54="","",Trabajadores!I55*Trabajadores!J55*2/12)</f>
        <v/>
      </c>
      <c r="G54" s="25">
        <f>IF(A54="","",F54*IF(Trabajadores!H55="EPS",Datos!$B$8,Datos!$B$7))</f>
        <v/>
      </c>
      <c r="H54" s="25">
        <f>IF(A54="","",(Trabajadores!I55+Trabajadores!I55*Trabajadores!J55/6)*Trabajadores!K55/12)</f>
        <v/>
      </c>
      <c r="I54" s="25">
        <f>IF(A54="","",Trabajadores!I55*Trabajadores!L55/30/12)</f>
        <v/>
      </c>
      <c r="J54" s="18">
        <f>IF(A54="","",SUM(C54:I54))</f>
        <v/>
      </c>
      <c r="K54" s="34">
        <f>IF(A54="","",IF(N(C54)+N(D54)=0,"",J54/(N(C54)+N(D54))-1))</f>
        <v/>
      </c>
    </row>
    <row r="55">
      <c r="A55" s="32">
        <f>IF(Trabajadores!A56="","",Trabajadores!A56)</f>
        <v/>
      </c>
      <c r="B55" s="9">
        <f>IF(A55="","",Trabajadores!B56)</f>
        <v/>
      </c>
      <c r="C55" s="25">
        <f>IF(A55="","",N(Trabajadores!E56)+IF(Trabajadores!F56="Sí",Datos!$B$5,0))</f>
        <v/>
      </c>
      <c r="D55" s="25">
        <f>IF(A55="","",N(Trabajadores!G56))</f>
        <v/>
      </c>
      <c r="E55" s="25">
        <f>IF(A55="","",MAX(C55+D55,Datos!$B$4)*Datos!$B$6)</f>
        <v/>
      </c>
      <c r="F55" s="25">
        <f>IF(A55="","",Trabajadores!I56*Trabajadores!J56*2/12)</f>
        <v/>
      </c>
      <c r="G55" s="25">
        <f>IF(A55="","",F55*IF(Trabajadores!H56="EPS",Datos!$B$8,Datos!$B$7))</f>
        <v/>
      </c>
      <c r="H55" s="25">
        <f>IF(A55="","",(Trabajadores!I56+Trabajadores!I56*Trabajadores!J56/6)*Trabajadores!K56/12)</f>
        <v/>
      </c>
      <c r="I55" s="25">
        <f>IF(A55="","",Trabajadores!I56*Trabajadores!L56/30/12)</f>
        <v/>
      </c>
      <c r="J55" s="18">
        <f>IF(A55="","",SUM(C55:I55))</f>
        <v/>
      </c>
      <c r="K55" s="34">
        <f>IF(A55="","",IF(N(C55)+N(D55)=0,"",J55/(N(C55)+N(D55))-1))</f>
        <v/>
      </c>
    </row>
    <row r="56">
      <c r="A56" s="32">
        <f>IF(Trabajadores!A57="","",Trabajadores!A57)</f>
        <v/>
      </c>
      <c r="B56" s="9">
        <f>IF(A56="","",Trabajadores!B57)</f>
        <v/>
      </c>
      <c r="C56" s="25">
        <f>IF(A56="","",N(Trabajadores!E57)+IF(Trabajadores!F57="Sí",Datos!$B$5,0))</f>
        <v/>
      </c>
      <c r="D56" s="25">
        <f>IF(A56="","",N(Trabajadores!G57))</f>
        <v/>
      </c>
      <c r="E56" s="25">
        <f>IF(A56="","",MAX(C56+D56,Datos!$B$4)*Datos!$B$6)</f>
        <v/>
      </c>
      <c r="F56" s="25">
        <f>IF(A56="","",Trabajadores!I57*Trabajadores!J57*2/12)</f>
        <v/>
      </c>
      <c r="G56" s="25">
        <f>IF(A56="","",F56*IF(Trabajadores!H57="EPS",Datos!$B$8,Datos!$B$7))</f>
        <v/>
      </c>
      <c r="H56" s="25">
        <f>IF(A56="","",(Trabajadores!I57+Trabajadores!I57*Trabajadores!J57/6)*Trabajadores!K57/12)</f>
        <v/>
      </c>
      <c r="I56" s="25">
        <f>IF(A56="","",Trabajadores!I57*Trabajadores!L57/30/12)</f>
        <v/>
      </c>
      <c r="J56" s="18">
        <f>IF(A56="","",SUM(C56:I56))</f>
        <v/>
      </c>
      <c r="K56" s="34">
        <f>IF(A56="","",IF(N(C56)+N(D56)=0,"",J56/(N(C56)+N(D56))-1))</f>
        <v/>
      </c>
    </row>
    <row r="57">
      <c r="A57" s="32">
        <f>IF(Trabajadores!A58="","",Trabajadores!A58)</f>
        <v/>
      </c>
      <c r="B57" s="9">
        <f>IF(A57="","",Trabajadores!B58)</f>
        <v/>
      </c>
      <c r="C57" s="25">
        <f>IF(A57="","",N(Trabajadores!E58)+IF(Trabajadores!F58="Sí",Datos!$B$5,0))</f>
        <v/>
      </c>
      <c r="D57" s="25">
        <f>IF(A57="","",N(Trabajadores!G58))</f>
        <v/>
      </c>
      <c r="E57" s="25">
        <f>IF(A57="","",MAX(C57+D57,Datos!$B$4)*Datos!$B$6)</f>
        <v/>
      </c>
      <c r="F57" s="25">
        <f>IF(A57="","",Trabajadores!I58*Trabajadores!J58*2/12)</f>
        <v/>
      </c>
      <c r="G57" s="25">
        <f>IF(A57="","",F57*IF(Trabajadores!H58="EPS",Datos!$B$8,Datos!$B$7))</f>
        <v/>
      </c>
      <c r="H57" s="25">
        <f>IF(A57="","",(Trabajadores!I58+Trabajadores!I58*Trabajadores!J58/6)*Trabajadores!K58/12)</f>
        <v/>
      </c>
      <c r="I57" s="25">
        <f>IF(A57="","",Trabajadores!I58*Trabajadores!L58/30/12)</f>
        <v/>
      </c>
      <c r="J57" s="18">
        <f>IF(A57="","",SUM(C57:I57))</f>
        <v/>
      </c>
      <c r="K57" s="34">
        <f>IF(A57="","",IF(N(C57)+N(D57)=0,"",J57/(N(C57)+N(D57))-1))</f>
        <v/>
      </c>
    </row>
    <row r="58">
      <c r="A58" s="32">
        <f>IF(Trabajadores!A59="","",Trabajadores!A59)</f>
        <v/>
      </c>
      <c r="B58" s="9">
        <f>IF(A58="","",Trabajadores!B59)</f>
        <v/>
      </c>
      <c r="C58" s="25">
        <f>IF(A58="","",N(Trabajadores!E59)+IF(Trabajadores!F59="Sí",Datos!$B$5,0))</f>
        <v/>
      </c>
      <c r="D58" s="25">
        <f>IF(A58="","",N(Trabajadores!G59))</f>
        <v/>
      </c>
      <c r="E58" s="25">
        <f>IF(A58="","",MAX(C58+D58,Datos!$B$4)*Datos!$B$6)</f>
        <v/>
      </c>
      <c r="F58" s="25">
        <f>IF(A58="","",Trabajadores!I59*Trabajadores!J59*2/12)</f>
        <v/>
      </c>
      <c r="G58" s="25">
        <f>IF(A58="","",F58*IF(Trabajadores!H59="EPS",Datos!$B$8,Datos!$B$7))</f>
        <v/>
      </c>
      <c r="H58" s="25">
        <f>IF(A58="","",(Trabajadores!I59+Trabajadores!I59*Trabajadores!J59/6)*Trabajadores!K59/12)</f>
        <v/>
      </c>
      <c r="I58" s="25">
        <f>IF(A58="","",Trabajadores!I59*Trabajadores!L59/30/12)</f>
        <v/>
      </c>
      <c r="J58" s="18">
        <f>IF(A58="","",SUM(C58:I58))</f>
        <v/>
      </c>
      <c r="K58" s="34">
        <f>IF(A58="","",IF(N(C58)+N(D58)=0,"",J58/(N(C58)+N(D58))-1))</f>
        <v/>
      </c>
    </row>
    <row r="59">
      <c r="A59" s="32">
        <f>IF(Trabajadores!A60="","",Trabajadores!A60)</f>
        <v/>
      </c>
      <c r="B59" s="9">
        <f>IF(A59="","",Trabajadores!B60)</f>
        <v/>
      </c>
      <c r="C59" s="25">
        <f>IF(A59="","",N(Trabajadores!E60)+IF(Trabajadores!F60="Sí",Datos!$B$5,0))</f>
        <v/>
      </c>
      <c r="D59" s="25">
        <f>IF(A59="","",N(Trabajadores!G60))</f>
        <v/>
      </c>
      <c r="E59" s="25">
        <f>IF(A59="","",MAX(C59+D59,Datos!$B$4)*Datos!$B$6)</f>
        <v/>
      </c>
      <c r="F59" s="25">
        <f>IF(A59="","",Trabajadores!I60*Trabajadores!J60*2/12)</f>
        <v/>
      </c>
      <c r="G59" s="25">
        <f>IF(A59="","",F59*IF(Trabajadores!H60="EPS",Datos!$B$8,Datos!$B$7))</f>
        <v/>
      </c>
      <c r="H59" s="25">
        <f>IF(A59="","",(Trabajadores!I60+Trabajadores!I60*Trabajadores!J60/6)*Trabajadores!K60/12)</f>
        <v/>
      </c>
      <c r="I59" s="25">
        <f>IF(A59="","",Trabajadores!I60*Trabajadores!L60/30/12)</f>
        <v/>
      </c>
      <c r="J59" s="18">
        <f>IF(A59="","",SUM(C59:I59))</f>
        <v/>
      </c>
      <c r="K59" s="34">
        <f>IF(A59="","",IF(N(C59)+N(D59)=0,"",J59/(N(C59)+N(D59))-1))</f>
        <v/>
      </c>
    </row>
    <row r="60">
      <c r="A60" s="32">
        <f>IF(Trabajadores!A61="","",Trabajadores!A61)</f>
        <v/>
      </c>
      <c r="B60" s="9">
        <f>IF(A60="","",Trabajadores!B61)</f>
        <v/>
      </c>
      <c r="C60" s="25">
        <f>IF(A60="","",N(Trabajadores!E61)+IF(Trabajadores!F61="Sí",Datos!$B$5,0))</f>
        <v/>
      </c>
      <c r="D60" s="25">
        <f>IF(A60="","",N(Trabajadores!G61))</f>
        <v/>
      </c>
      <c r="E60" s="25">
        <f>IF(A60="","",MAX(C60+D60,Datos!$B$4)*Datos!$B$6)</f>
        <v/>
      </c>
      <c r="F60" s="25">
        <f>IF(A60="","",Trabajadores!I61*Trabajadores!J61*2/12)</f>
        <v/>
      </c>
      <c r="G60" s="25">
        <f>IF(A60="","",F60*IF(Trabajadores!H61="EPS",Datos!$B$8,Datos!$B$7))</f>
        <v/>
      </c>
      <c r="H60" s="25">
        <f>IF(A60="","",(Trabajadores!I61+Trabajadores!I61*Trabajadores!J61/6)*Trabajadores!K61/12)</f>
        <v/>
      </c>
      <c r="I60" s="25">
        <f>IF(A60="","",Trabajadores!I61*Trabajadores!L61/30/12)</f>
        <v/>
      </c>
      <c r="J60" s="18">
        <f>IF(A60="","",SUM(C60:I60))</f>
        <v/>
      </c>
      <c r="K60" s="34">
        <f>IF(A60="","",IF(N(C60)+N(D60)=0,"",J60/(N(C60)+N(D60))-1))</f>
        <v/>
      </c>
    </row>
    <row r="61">
      <c r="A61" s="32">
        <f>IF(Trabajadores!A62="","",Trabajadores!A62)</f>
        <v/>
      </c>
      <c r="B61" s="9">
        <f>IF(A61="","",Trabajadores!B62)</f>
        <v/>
      </c>
      <c r="C61" s="25">
        <f>IF(A61="","",N(Trabajadores!E62)+IF(Trabajadores!F62="Sí",Datos!$B$5,0))</f>
        <v/>
      </c>
      <c r="D61" s="25">
        <f>IF(A61="","",N(Trabajadores!G62))</f>
        <v/>
      </c>
      <c r="E61" s="25">
        <f>IF(A61="","",MAX(C61+D61,Datos!$B$4)*Datos!$B$6)</f>
        <v/>
      </c>
      <c r="F61" s="25">
        <f>IF(A61="","",Trabajadores!I62*Trabajadores!J62*2/12)</f>
        <v/>
      </c>
      <c r="G61" s="25">
        <f>IF(A61="","",F61*IF(Trabajadores!H62="EPS",Datos!$B$8,Datos!$B$7))</f>
        <v/>
      </c>
      <c r="H61" s="25">
        <f>IF(A61="","",(Trabajadores!I62+Trabajadores!I62*Trabajadores!J62/6)*Trabajadores!K62/12)</f>
        <v/>
      </c>
      <c r="I61" s="25">
        <f>IF(A61="","",Trabajadores!I62*Trabajadores!L62/30/12)</f>
        <v/>
      </c>
      <c r="J61" s="18">
        <f>IF(A61="","",SUM(C61:I61))</f>
        <v/>
      </c>
      <c r="K61" s="34">
        <f>IF(A61="","",IF(N(C61)+N(D61)=0,"",J61/(N(C61)+N(D61))-1))</f>
        <v/>
      </c>
    </row>
    <row r="62">
      <c r="A62" s="32">
        <f>IF(Trabajadores!A63="","",Trabajadores!A63)</f>
        <v/>
      </c>
      <c r="B62" s="9">
        <f>IF(A62="","",Trabajadores!B63)</f>
        <v/>
      </c>
      <c r="C62" s="25">
        <f>IF(A62="","",N(Trabajadores!E63)+IF(Trabajadores!F63="Sí",Datos!$B$5,0))</f>
        <v/>
      </c>
      <c r="D62" s="25">
        <f>IF(A62="","",N(Trabajadores!G63))</f>
        <v/>
      </c>
      <c r="E62" s="25">
        <f>IF(A62="","",MAX(C62+D62,Datos!$B$4)*Datos!$B$6)</f>
        <v/>
      </c>
      <c r="F62" s="25">
        <f>IF(A62="","",Trabajadores!I63*Trabajadores!J63*2/12)</f>
        <v/>
      </c>
      <c r="G62" s="25">
        <f>IF(A62="","",F62*IF(Trabajadores!H63="EPS",Datos!$B$8,Datos!$B$7))</f>
        <v/>
      </c>
      <c r="H62" s="25">
        <f>IF(A62="","",(Trabajadores!I63+Trabajadores!I63*Trabajadores!J63/6)*Trabajadores!K63/12)</f>
        <v/>
      </c>
      <c r="I62" s="25">
        <f>IF(A62="","",Trabajadores!I63*Trabajadores!L63/30/12)</f>
        <v/>
      </c>
      <c r="J62" s="18">
        <f>IF(A62="","",SUM(C62:I62))</f>
        <v/>
      </c>
      <c r="K62" s="34">
        <f>IF(A62="","",IF(N(C62)+N(D62)=0,"",J62/(N(C62)+N(D62))-1))</f>
        <v/>
      </c>
    </row>
    <row r="63">
      <c r="A63" s="32">
        <f>IF(Trabajadores!A64="","",Trabajadores!A64)</f>
        <v/>
      </c>
      <c r="B63" s="9">
        <f>IF(A63="","",Trabajadores!B64)</f>
        <v/>
      </c>
      <c r="C63" s="25">
        <f>IF(A63="","",N(Trabajadores!E64)+IF(Trabajadores!F64="Sí",Datos!$B$5,0))</f>
        <v/>
      </c>
      <c r="D63" s="25">
        <f>IF(A63="","",N(Trabajadores!G64))</f>
        <v/>
      </c>
      <c r="E63" s="25">
        <f>IF(A63="","",MAX(C63+D63,Datos!$B$4)*Datos!$B$6)</f>
        <v/>
      </c>
      <c r="F63" s="25">
        <f>IF(A63="","",Trabajadores!I64*Trabajadores!J64*2/12)</f>
        <v/>
      </c>
      <c r="G63" s="25">
        <f>IF(A63="","",F63*IF(Trabajadores!H64="EPS",Datos!$B$8,Datos!$B$7))</f>
        <v/>
      </c>
      <c r="H63" s="25">
        <f>IF(A63="","",(Trabajadores!I64+Trabajadores!I64*Trabajadores!J64/6)*Trabajadores!K64/12)</f>
        <v/>
      </c>
      <c r="I63" s="25">
        <f>IF(A63="","",Trabajadores!I64*Trabajadores!L64/30/12)</f>
        <v/>
      </c>
      <c r="J63" s="18">
        <f>IF(A63="","",SUM(C63:I63))</f>
        <v/>
      </c>
      <c r="K63" s="34">
        <f>IF(A63="","",IF(N(C63)+N(D63)=0,"",J63/(N(C63)+N(D63))-1))</f>
        <v/>
      </c>
    </row>
    <row r="64">
      <c r="A64" s="32">
        <f>IF(Trabajadores!A65="","",Trabajadores!A65)</f>
        <v/>
      </c>
      <c r="B64" s="9">
        <f>IF(A64="","",Trabajadores!B65)</f>
        <v/>
      </c>
      <c r="C64" s="25">
        <f>IF(A64="","",N(Trabajadores!E65)+IF(Trabajadores!F65="Sí",Datos!$B$5,0))</f>
        <v/>
      </c>
      <c r="D64" s="25">
        <f>IF(A64="","",N(Trabajadores!G65))</f>
        <v/>
      </c>
      <c r="E64" s="25">
        <f>IF(A64="","",MAX(C64+D64,Datos!$B$4)*Datos!$B$6)</f>
        <v/>
      </c>
      <c r="F64" s="25">
        <f>IF(A64="","",Trabajadores!I65*Trabajadores!J65*2/12)</f>
        <v/>
      </c>
      <c r="G64" s="25">
        <f>IF(A64="","",F64*IF(Trabajadores!H65="EPS",Datos!$B$8,Datos!$B$7))</f>
        <v/>
      </c>
      <c r="H64" s="25">
        <f>IF(A64="","",(Trabajadores!I65+Trabajadores!I65*Trabajadores!J65/6)*Trabajadores!K65/12)</f>
        <v/>
      </c>
      <c r="I64" s="25">
        <f>IF(A64="","",Trabajadores!I65*Trabajadores!L65/30/12)</f>
        <v/>
      </c>
      <c r="J64" s="18">
        <f>IF(A64="","",SUM(C64:I64))</f>
        <v/>
      </c>
      <c r="K64" s="34">
        <f>IF(A64="","",IF(N(C64)+N(D64)=0,"",J64/(N(C64)+N(D64))-1))</f>
        <v/>
      </c>
    </row>
    <row r="65">
      <c r="A65" s="32">
        <f>IF(Trabajadores!A66="","",Trabajadores!A66)</f>
        <v/>
      </c>
      <c r="B65" s="9">
        <f>IF(A65="","",Trabajadores!B66)</f>
        <v/>
      </c>
      <c r="C65" s="25">
        <f>IF(A65="","",N(Trabajadores!E66)+IF(Trabajadores!F66="Sí",Datos!$B$5,0))</f>
        <v/>
      </c>
      <c r="D65" s="25">
        <f>IF(A65="","",N(Trabajadores!G66))</f>
        <v/>
      </c>
      <c r="E65" s="25">
        <f>IF(A65="","",MAX(C65+D65,Datos!$B$4)*Datos!$B$6)</f>
        <v/>
      </c>
      <c r="F65" s="25">
        <f>IF(A65="","",Trabajadores!I66*Trabajadores!J66*2/12)</f>
        <v/>
      </c>
      <c r="G65" s="25">
        <f>IF(A65="","",F65*IF(Trabajadores!H66="EPS",Datos!$B$8,Datos!$B$7))</f>
        <v/>
      </c>
      <c r="H65" s="25">
        <f>IF(A65="","",(Trabajadores!I66+Trabajadores!I66*Trabajadores!J66/6)*Trabajadores!K66/12)</f>
        <v/>
      </c>
      <c r="I65" s="25">
        <f>IF(A65="","",Trabajadores!I66*Trabajadores!L66/30/12)</f>
        <v/>
      </c>
      <c r="J65" s="18">
        <f>IF(A65="","",SUM(C65:I65))</f>
        <v/>
      </c>
      <c r="K65" s="34">
        <f>IF(A65="","",IF(N(C65)+N(D65)=0,"",J65/(N(C65)+N(D65))-1))</f>
        <v/>
      </c>
    </row>
    <row r="66">
      <c r="A66" s="32">
        <f>IF(Trabajadores!A67="","",Trabajadores!A67)</f>
        <v/>
      </c>
      <c r="B66" s="9">
        <f>IF(A66="","",Trabajadores!B67)</f>
        <v/>
      </c>
      <c r="C66" s="25">
        <f>IF(A66="","",N(Trabajadores!E67)+IF(Trabajadores!F67="Sí",Datos!$B$5,0))</f>
        <v/>
      </c>
      <c r="D66" s="25">
        <f>IF(A66="","",N(Trabajadores!G67))</f>
        <v/>
      </c>
      <c r="E66" s="25">
        <f>IF(A66="","",MAX(C66+D66,Datos!$B$4)*Datos!$B$6)</f>
        <v/>
      </c>
      <c r="F66" s="25">
        <f>IF(A66="","",Trabajadores!I67*Trabajadores!J67*2/12)</f>
        <v/>
      </c>
      <c r="G66" s="25">
        <f>IF(A66="","",F66*IF(Trabajadores!H67="EPS",Datos!$B$8,Datos!$B$7))</f>
        <v/>
      </c>
      <c r="H66" s="25">
        <f>IF(A66="","",(Trabajadores!I67+Trabajadores!I67*Trabajadores!J67/6)*Trabajadores!K67/12)</f>
        <v/>
      </c>
      <c r="I66" s="25">
        <f>IF(A66="","",Trabajadores!I67*Trabajadores!L67/30/12)</f>
        <v/>
      </c>
      <c r="J66" s="18">
        <f>IF(A66="","",SUM(C66:I66))</f>
        <v/>
      </c>
      <c r="K66" s="34">
        <f>IF(A66="","",IF(N(C66)+N(D66)=0,"",J66/(N(C66)+N(D66))-1))</f>
        <v/>
      </c>
    </row>
    <row r="67">
      <c r="A67" s="32">
        <f>IF(Trabajadores!A68="","",Trabajadores!A68)</f>
        <v/>
      </c>
      <c r="B67" s="9">
        <f>IF(A67="","",Trabajadores!B68)</f>
        <v/>
      </c>
      <c r="C67" s="25">
        <f>IF(A67="","",N(Trabajadores!E68)+IF(Trabajadores!F68="Sí",Datos!$B$5,0))</f>
        <v/>
      </c>
      <c r="D67" s="25">
        <f>IF(A67="","",N(Trabajadores!G68))</f>
        <v/>
      </c>
      <c r="E67" s="25">
        <f>IF(A67="","",MAX(C67+D67,Datos!$B$4)*Datos!$B$6)</f>
        <v/>
      </c>
      <c r="F67" s="25">
        <f>IF(A67="","",Trabajadores!I68*Trabajadores!J68*2/12)</f>
        <v/>
      </c>
      <c r="G67" s="25">
        <f>IF(A67="","",F67*IF(Trabajadores!H68="EPS",Datos!$B$8,Datos!$B$7))</f>
        <v/>
      </c>
      <c r="H67" s="25">
        <f>IF(A67="","",(Trabajadores!I68+Trabajadores!I68*Trabajadores!J68/6)*Trabajadores!K68/12)</f>
        <v/>
      </c>
      <c r="I67" s="25">
        <f>IF(A67="","",Trabajadores!I68*Trabajadores!L68/30/12)</f>
        <v/>
      </c>
      <c r="J67" s="18">
        <f>IF(A67="","",SUM(C67:I67))</f>
        <v/>
      </c>
      <c r="K67" s="34">
        <f>IF(A67="","",IF(N(C67)+N(D67)=0,"",J67/(N(C67)+N(D67))-1))</f>
        <v/>
      </c>
    </row>
    <row r="68">
      <c r="A68" s="32">
        <f>IF(Trabajadores!A69="","",Trabajadores!A69)</f>
        <v/>
      </c>
      <c r="B68" s="9">
        <f>IF(A68="","",Trabajadores!B69)</f>
        <v/>
      </c>
      <c r="C68" s="25">
        <f>IF(A68="","",N(Trabajadores!E69)+IF(Trabajadores!F69="Sí",Datos!$B$5,0))</f>
        <v/>
      </c>
      <c r="D68" s="25">
        <f>IF(A68="","",N(Trabajadores!G69))</f>
        <v/>
      </c>
      <c r="E68" s="25">
        <f>IF(A68="","",MAX(C68+D68,Datos!$B$4)*Datos!$B$6)</f>
        <v/>
      </c>
      <c r="F68" s="25">
        <f>IF(A68="","",Trabajadores!I69*Trabajadores!J69*2/12)</f>
        <v/>
      </c>
      <c r="G68" s="25">
        <f>IF(A68="","",F68*IF(Trabajadores!H69="EPS",Datos!$B$8,Datos!$B$7))</f>
        <v/>
      </c>
      <c r="H68" s="25">
        <f>IF(A68="","",(Trabajadores!I69+Trabajadores!I69*Trabajadores!J69/6)*Trabajadores!K69/12)</f>
        <v/>
      </c>
      <c r="I68" s="25">
        <f>IF(A68="","",Trabajadores!I69*Trabajadores!L69/30/12)</f>
        <v/>
      </c>
      <c r="J68" s="18">
        <f>IF(A68="","",SUM(C68:I68))</f>
        <v/>
      </c>
      <c r="K68" s="34">
        <f>IF(A68="","",IF(N(C68)+N(D68)=0,"",J68/(N(C68)+N(D68))-1))</f>
        <v/>
      </c>
    </row>
    <row r="69">
      <c r="A69" s="32">
        <f>IF(Trabajadores!A70="","",Trabajadores!A70)</f>
        <v/>
      </c>
      <c r="B69" s="9">
        <f>IF(A69="","",Trabajadores!B70)</f>
        <v/>
      </c>
      <c r="C69" s="25">
        <f>IF(A69="","",N(Trabajadores!E70)+IF(Trabajadores!F70="Sí",Datos!$B$5,0))</f>
        <v/>
      </c>
      <c r="D69" s="25">
        <f>IF(A69="","",N(Trabajadores!G70))</f>
        <v/>
      </c>
      <c r="E69" s="25">
        <f>IF(A69="","",MAX(C69+D69,Datos!$B$4)*Datos!$B$6)</f>
        <v/>
      </c>
      <c r="F69" s="25">
        <f>IF(A69="","",Trabajadores!I70*Trabajadores!J70*2/12)</f>
        <v/>
      </c>
      <c r="G69" s="25">
        <f>IF(A69="","",F69*IF(Trabajadores!H70="EPS",Datos!$B$8,Datos!$B$7))</f>
        <v/>
      </c>
      <c r="H69" s="25">
        <f>IF(A69="","",(Trabajadores!I70+Trabajadores!I70*Trabajadores!J70/6)*Trabajadores!K70/12)</f>
        <v/>
      </c>
      <c r="I69" s="25">
        <f>IF(A69="","",Trabajadores!I70*Trabajadores!L70/30/12)</f>
        <v/>
      </c>
      <c r="J69" s="18">
        <f>IF(A69="","",SUM(C69:I69))</f>
        <v/>
      </c>
      <c r="K69" s="34">
        <f>IF(A69="","",IF(N(C69)+N(D69)=0,"",J69/(N(C69)+N(D69))-1))</f>
        <v/>
      </c>
    </row>
    <row r="70">
      <c r="A70" s="32">
        <f>IF(Trabajadores!A71="","",Trabajadores!A71)</f>
        <v/>
      </c>
      <c r="B70" s="9">
        <f>IF(A70="","",Trabajadores!B71)</f>
        <v/>
      </c>
      <c r="C70" s="25">
        <f>IF(A70="","",N(Trabajadores!E71)+IF(Trabajadores!F71="Sí",Datos!$B$5,0))</f>
        <v/>
      </c>
      <c r="D70" s="25">
        <f>IF(A70="","",N(Trabajadores!G71))</f>
        <v/>
      </c>
      <c r="E70" s="25">
        <f>IF(A70="","",MAX(C70+D70,Datos!$B$4)*Datos!$B$6)</f>
        <v/>
      </c>
      <c r="F70" s="25">
        <f>IF(A70="","",Trabajadores!I71*Trabajadores!J71*2/12)</f>
        <v/>
      </c>
      <c r="G70" s="25">
        <f>IF(A70="","",F70*IF(Trabajadores!H71="EPS",Datos!$B$8,Datos!$B$7))</f>
        <v/>
      </c>
      <c r="H70" s="25">
        <f>IF(A70="","",(Trabajadores!I71+Trabajadores!I71*Trabajadores!J71/6)*Trabajadores!K71/12)</f>
        <v/>
      </c>
      <c r="I70" s="25">
        <f>IF(A70="","",Trabajadores!I71*Trabajadores!L71/30/12)</f>
        <v/>
      </c>
      <c r="J70" s="18">
        <f>IF(A70="","",SUM(C70:I70))</f>
        <v/>
      </c>
      <c r="K70" s="34">
        <f>IF(A70="","",IF(N(C70)+N(D70)=0,"",J70/(N(C70)+N(D70))-1))</f>
        <v/>
      </c>
    </row>
    <row r="71">
      <c r="A71" s="32">
        <f>IF(Trabajadores!A72="","",Trabajadores!A72)</f>
        <v/>
      </c>
      <c r="B71" s="9">
        <f>IF(A71="","",Trabajadores!B72)</f>
        <v/>
      </c>
      <c r="C71" s="25">
        <f>IF(A71="","",N(Trabajadores!E72)+IF(Trabajadores!F72="Sí",Datos!$B$5,0))</f>
        <v/>
      </c>
      <c r="D71" s="25">
        <f>IF(A71="","",N(Trabajadores!G72))</f>
        <v/>
      </c>
      <c r="E71" s="25">
        <f>IF(A71="","",MAX(C71+D71,Datos!$B$4)*Datos!$B$6)</f>
        <v/>
      </c>
      <c r="F71" s="25">
        <f>IF(A71="","",Trabajadores!I72*Trabajadores!J72*2/12)</f>
        <v/>
      </c>
      <c r="G71" s="25">
        <f>IF(A71="","",F71*IF(Trabajadores!H72="EPS",Datos!$B$8,Datos!$B$7))</f>
        <v/>
      </c>
      <c r="H71" s="25">
        <f>IF(A71="","",(Trabajadores!I72+Trabajadores!I72*Trabajadores!J72/6)*Trabajadores!K72/12)</f>
        <v/>
      </c>
      <c r="I71" s="25">
        <f>IF(A71="","",Trabajadores!I72*Trabajadores!L72/30/12)</f>
        <v/>
      </c>
      <c r="J71" s="18">
        <f>IF(A71="","",SUM(C71:I71))</f>
        <v/>
      </c>
      <c r="K71" s="34">
        <f>IF(A71="","",IF(N(C71)+N(D71)=0,"",J71/(N(C71)+N(D71))-1))</f>
        <v/>
      </c>
    </row>
    <row r="72">
      <c r="A72" s="32">
        <f>IF(Trabajadores!A73="","",Trabajadores!A73)</f>
        <v/>
      </c>
      <c r="B72" s="9">
        <f>IF(A72="","",Trabajadores!B73)</f>
        <v/>
      </c>
      <c r="C72" s="25">
        <f>IF(A72="","",N(Trabajadores!E73)+IF(Trabajadores!F73="Sí",Datos!$B$5,0))</f>
        <v/>
      </c>
      <c r="D72" s="25">
        <f>IF(A72="","",N(Trabajadores!G73))</f>
        <v/>
      </c>
      <c r="E72" s="25">
        <f>IF(A72="","",MAX(C72+D72,Datos!$B$4)*Datos!$B$6)</f>
        <v/>
      </c>
      <c r="F72" s="25">
        <f>IF(A72="","",Trabajadores!I73*Trabajadores!J73*2/12)</f>
        <v/>
      </c>
      <c r="G72" s="25">
        <f>IF(A72="","",F72*IF(Trabajadores!H73="EPS",Datos!$B$8,Datos!$B$7))</f>
        <v/>
      </c>
      <c r="H72" s="25">
        <f>IF(A72="","",(Trabajadores!I73+Trabajadores!I73*Trabajadores!J73/6)*Trabajadores!K73/12)</f>
        <v/>
      </c>
      <c r="I72" s="25">
        <f>IF(A72="","",Trabajadores!I73*Trabajadores!L73/30/12)</f>
        <v/>
      </c>
      <c r="J72" s="18">
        <f>IF(A72="","",SUM(C72:I72))</f>
        <v/>
      </c>
      <c r="K72" s="34">
        <f>IF(A72="","",IF(N(C72)+N(D72)=0,"",J72/(N(C72)+N(D72))-1))</f>
        <v/>
      </c>
    </row>
    <row r="73">
      <c r="A73" s="32">
        <f>IF(Trabajadores!A74="","",Trabajadores!A74)</f>
        <v/>
      </c>
      <c r="B73" s="9">
        <f>IF(A73="","",Trabajadores!B74)</f>
        <v/>
      </c>
      <c r="C73" s="25">
        <f>IF(A73="","",N(Trabajadores!E74)+IF(Trabajadores!F74="Sí",Datos!$B$5,0))</f>
        <v/>
      </c>
      <c r="D73" s="25">
        <f>IF(A73="","",N(Trabajadores!G74))</f>
        <v/>
      </c>
      <c r="E73" s="25">
        <f>IF(A73="","",MAX(C73+D73,Datos!$B$4)*Datos!$B$6)</f>
        <v/>
      </c>
      <c r="F73" s="25">
        <f>IF(A73="","",Trabajadores!I74*Trabajadores!J74*2/12)</f>
        <v/>
      </c>
      <c r="G73" s="25">
        <f>IF(A73="","",F73*IF(Trabajadores!H74="EPS",Datos!$B$8,Datos!$B$7))</f>
        <v/>
      </c>
      <c r="H73" s="25">
        <f>IF(A73="","",(Trabajadores!I74+Trabajadores!I74*Trabajadores!J74/6)*Trabajadores!K74/12)</f>
        <v/>
      </c>
      <c r="I73" s="25">
        <f>IF(A73="","",Trabajadores!I74*Trabajadores!L74/30/12)</f>
        <v/>
      </c>
      <c r="J73" s="18">
        <f>IF(A73="","",SUM(C73:I73))</f>
        <v/>
      </c>
      <c r="K73" s="34">
        <f>IF(A73="","",IF(N(C73)+N(D73)=0,"",J73/(N(C73)+N(D73))-1))</f>
        <v/>
      </c>
    </row>
    <row r="74">
      <c r="A74" s="32">
        <f>IF(Trabajadores!A75="","",Trabajadores!A75)</f>
        <v/>
      </c>
      <c r="B74" s="9">
        <f>IF(A74="","",Trabajadores!B75)</f>
        <v/>
      </c>
      <c r="C74" s="25">
        <f>IF(A74="","",N(Trabajadores!E75)+IF(Trabajadores!F75="Sí",Datos!$B$5,0))</f>
        <v/>
      </c>
      <c r="D74" s="25">
        <f>IF(A74="","",N(Trabajadores!G75))</f>
        <v/>
      </c>
      <c r="E74" s="25">
        <f>IF(A74="","",MAX(C74+D74,Datos!$B$4)*Datos!$B$6)</f>
        <v/>
      </c>
      <c r="F74" s="25">
        <f>IF(A74="","",Trabajadores!I75*Trabajadores!J75*2/12)</f>
        <v/>
      </c>
      <c r="G74" s="25">
        <f>IF(A74="","",F74*IF(Trabajadores!H75="EPS",Datos!$B$8,Datos!$B$7))</f>
        <v/>
      </c>
      <c r="H74" s="25">
        <f>IF(A74="","",(Trabajadores!I75+Trabajadores!I75*Trabajadores!J75/6)*Trabajadores!K75/12)</f>
        <v/>
      </c>
      <c r="I74" s="25">
        <f>IF(A74="","",Trabajadores!I75*Trabajadores!L75/30/12)</f>
        <v/>
      </c>
      <c r="J74" s="18">
        <f>IF(A74="","",SUM(C74:I74))</f>
        <v/>
      </c>
      <c r="K74" s="34">
        <f>IF(A74="","",IF(N(C74)+N(D74)=0,"",J74/(N(C74)+N(D74))-1))</f>
        <v/>
      </c>
    </row>
    <row r="75">
      <c r="A75" s="32">
        <f>IF(Trabajadores!A76="","",Trabajadores!A76)</f>
        <v/>
      </c>
      <c r="B75" s="9">
        <f>IF(A75="","",Trabajadores!B76)</f>
        <v/>
      </c>
      <c r="C75" s="25">
        <f>IF(A75="","",N(Trabajadores!E76)+IF(Trabajadores!F76="Sí",Datos!$B$5,0))</f>
        <v/>
      </c>
      <c r="D75" s="25">
        <f>IF(A75="","",N(Trabajadores!G76))</f>
        <v/>
      </c>
      <c r="E75" s="25">
        <f>IF(A75="","",MAX(C75+D75,Datos!$B$4)*Datos!$B$6)</f>
        <v/>
      </c>
      <c r="F75" s="25">
        <f>IF(A75="","",Trabajadores!I76*Trabajadores!J76*2/12)</f>
        <v/>
      </c>
      <c r="G75" s="25">
        <f>IF(A75="","",F75*IF(Trabajadores!H76="EPS",Datos!$B$8,Datos!$B$7))</f>
        <v/>
      </c>
      <c r="H75" s="25">
        <f>IF(A75="","",(Trabajadores!I76+Trabajadores!I76*Trabajadores!J76/6)*Trabajadores!K76/12)</f>
        <v/>
      </c>
      <c r="I75" s="25">
        <f>IF(A75="","",Trabajadores!I76*Trabajadores!L76/30/12)</f>
        <v/>
      </c>
      <c r="J75" s="18">
        <f>IF(A75="","",SUM(C75:I75))</f>
        <v/>
      </c>
      <c r="K75" s="34">
        <f>IF(A75="","",IF(N(C75)+N(D75)=0,"",J75/(N(C75)+N(D75))-1))</f>
        <v/>
      </c>
    </row>
    <row r="76">
      <c r="A76" s="32">
        <f>IF(Trabajadores!A77="","",Trabajadores!A77)</f>
        <v/>
      </c>
      <c r="B76" s="9">
        <f>IF(A76="","",Trabajadores!B77)</f>
        <v/>
      </c>
      <c r="C76" s="25">
        <f>IF(A76="","",N(Trabajadores!E77)+IF(Trabajadores!F77="Sí",Datos!$B$5,0))</f>
        <v/>
      </c>
      <c r="D76" s="25">
        <f>IF(A76="","",N(Trabajadores!G77))</f>
        <v/>
      </c>
      <c r="E76" s="25">
        <f>IF(A76="","",MAX(C76+D76,Datos!$B$4)*Datos!$B$6)</f>
        <v/>
      </c>
      <c r="F76" s="25">
        <f>IF(A76="","",Trabajadores!I77*Trabajadores!J77*2/12)</f>
        <v/>
      </c>
      <c r="G76" s="25">
        <f>IF(A76="","",F76*IF(Trabajadores!H77="EPS",Datos!$B$8,Datos!$B$7))</f>
        <v/>
      </c>
      <c r="H76" s="25">
        <f>IF(A76="","",(Trabajadores!I77+Trabajadores!I77*Trabajadores!J77/6)*Trabajadores!K77/12)</f>
        <v/>
      </c>
      <c r="I76" s="25">
        <f>IF(A76="","",Trabajadores!I77*Trabajadores!L77/30/12)</f>
        <v/>
      </c>
      <c r="J76" s="18">
        <f>IF(A76="","",SUM(C76:I76))</f>
        <v/>
      </c>
      <c r="K76" s="34">
        <f>IF(A76="","",IF(N(C76)+N(D76)=0,"",J76/(N(C76)+N(D76))-1))</f>
        <v/>
      </c>
    </row>
    <row r="77">
      <c r="A77" s="32">
        <f>IF(Trabajadores!A78="","",Trabajadores!A78)</f>
        <v/>
      </c>
      <c r="B77" s="9">
        <f>IF(A77="","",Trabajadores!B78)</f>
        <v/>
      </c>
      <c r="C77" s="25">
        <f>IF(A77="","",N(Trabajadores!E78)+IF(Trabajadores!F78="Sí",Datos!$B$5,0))</f>
        <v/>
      </c>
      <c r="D77" s="25">
        <f>IF(A77="","",N(Trabajadores!G78))</f>
        <v/>
      </c>
      <c r="E77" s="25">
        <f>IF(A77="","",MAX(C77+D77,Datos!$B$4)*Datos!$B$6)</f>
        <v/>
      </c>
      <c r="F77" s="25">
        <f>IF(A77="","",Trabajadores!I78*Trabajadores!J78*2/12)</f>
        <v/>
      </c>
      <c r="G77" s="25">
        <f>IF(A77="","",F77*IF(Trabajadores!H78="EPS",Datos!$B$8,Datos!$B$7))</f>
        <v/>
      </c>
      <c r="H77" s="25">
        <f>IF(A77="","",(Trabajadores!I78+Trabajadores!I78*Trabajadores!J78/6)*Trabajadores!K78/12)</f>
        <v/>
      </c>
      <c r="I77" s="25">
        <f>IF(A77="","",Trabajadores!I78*Trabajadores!L78/30/12)</f>
        <v/>
      </c>
      <c r="J77" s="18">
        <f>IF(A77="","",SUM(C77:I77))</f>
        <v/>
      </c>
      <c r="K77" s="34">
        <f>IF(A77="","",IF(N(C77)+N(D77)=0,"",J77/(N(C77)+N(D77))-1))</f>
        <v/>
      </c>
    </row>
    <row r="78">
      <c r="A78" s="32">
        <f>IF(Trabajadores!A79="","",Trabajadores!A79)</f>
        <v/>
      </c>
      <c r="B78" s="9">
        <f>IF(A78="","",Trabajadores!B79)</f>
        <v/>
      </c>
      <c r="C78" s="25">
        <f>IF(A78="","",N(Trabajadores!E79)+IF(Trabajadores!F79="Sí",Datos!$B$5,0))</f>
        <v/>
      </c>
      <c r="D78" s="25">
        <f>IF(A78="","",N(Trabajadores!G79))</f>
        <v/>
      </c>
      <c r="E78" s="25">
        <f>IF(A78="","",MAX(C78+D78,Datos!$B$4)*Datos!$B$6)</f>
        <v/>
      </c>
      <c r="F78" s="25">
        <f>IF(A78="","",Trabajadores!I79*Trabajadores!J79*2/12)</f>
        <v/>
      </c>
      <c r="G78" s="25">
        <f>IF(A78="","",F78*IF(Trabajadores!H79="EPS",Datos!$B$8,Datos!$B$7))</f>
        <v/>
      </c>
      <c r="H78" s="25">
        <f>IF(A78="","",(Trabajadores!I79+Trabajadores!I79*Trabajadores!J79/6)*Trabajadores!K79/12)</f>
        <v/>
      </c>
      <c r="I78" s="25">
        <f>IF(A78="","",Trabajadores!I79*Trabajadores!L79/30/12)</f>
        <v/>
      </c>
      <c r="J78" s="18">
        <f>IF(A78="","",SUM(C78:I78))</f>
        <v/>
      </c>
      <c r="K78" s="34">
        <f>IF(A78="","",IF(N(C78)+N(D78)=0,"",J78/(N(C78)+N(D78))-1))</f>
        <v/>
      </c>
    </row>
    <row r="79">
      <c r="A79" s="32">
        <f>IF(Trabajadores!A80="","",Trabajadores!A80)</f>
        <v/>
      </c>
      <c r="B79" s="9">
        <f>IF(A79="","",Trabajadores!B80)</f>
        <v/>
      </c>
      <c r="C79" s="25">
        <f>IF(A79="","",N(Trabajadores!E80)+IF(Trabajadores!F80="Sí",Datos!$B$5,0))</f>
        <v/>
      </c>
      <c r="D79" s="25">
        <f>IF(A79="","",N(Trabajadores!G80))</f>
        <v/>
      </c>
      <c r="E79" s="25">
        <f>IF(A79="","",MAX(C79+D79,Datos!$B$4)*Datos!$B$6)</f>
        <v/>
      </c>
      <c r="F79" s="25">
        <f>IF(A79="","",Trabajadores!I80*Trabajadores!J80*2/12)</f>
        <v/>
      </c>
      <c r="G79" s="25">
        <f>IF(A79="","",F79*IF(Trabajadores!H80="EPS",Datos!$B$8,Datos!$B$7))</f>
        <v/>
      </c>
      <c r="H79" s="25">
        <f>IF(A79="","",(Trabajadores!I80+Trabajadores!I80*Trabajadores!J80/6)*Trabajadores!K80/12)</f>
        <v/>
      </c>
      <c r="I79" s="25">
        <f>IF(A79="","",Trabajadores!I80*Trabajadores!L80/30/12)</f>
        <v/>
      </c>
      <c r="J79" s="18">
        <f>IF(A79="","",SUM(C79:I79))</f>
        <v/>
      </c>
      <c r="K79" s="34">
        <f>IF(A79="","",IF(N(C79)+N(D79)=0,"",J79/(N(C79)+N(D79))-1))</f>
        <v/>
      </c>
    </row>
    <row r="80">
      <c r="A80" s="32">
        <f>IF(Trabajadores!A81="","",Trabajadores!A81)</f>
        <v/>
      </c>
      <c r="B80" s="9">
        <f>IF(A80="","",Trabajadores!B81)</f>
        <v/>
      </c>
      <c r="C80" s="25">
        <f>IF(A80="","",N(Trabajadores!E81)+IF(Trabajadores!F81="Sí",Datos!$B$5,0))</f>
        <v/>
      </c>
      <c r="D80" s="25">
        <f>IF(A80="","",N(Trabajadores!G81))</f>
        <v/>
      </c>
      <c r="E80" s="25">
        <f>IF(A80="","",MAX(C80+D80,Datos!$B$4)*Datos!$B$6)</f>
        <v/>
      </c>
      <c r="F80" s="25">
        <f>IF(A80="","",Trabajadores!I81*Trabajadores!J81*2/12)</f>
        <v/>
      </c>
      <c r="G80" s="25">
        <f>IF(A80="","",F80*IF(Trabajadores!H81="EPS",Datos!$B$8,Datos!$B$7))</f>
        <v/>
      </c>
      <c r="H80" s="25">
        <f>IF(A80="","",(Trabajadores!I81+Trabajadores!I81*Trabajadores!J81/6)*Trabajadores!K81/12)</f>
        <v/>
      </c>
      <c r="I80" s="25">
        <f>IF(A80="","",Trabajadores!I81*Trabajadores!L81/30/12)</f>
        <v/>
      </c>
      <c r="J80" s="18">
        <f>IF(A80="","",SUM(C80:I80))</f>
        <v/>
      </c>
      <c r="K80" s="34">
        <f>IF(A80="","",IF(N(C80)+N(D80)=0,"",J80/(N(C80)+N(D80))-1))</f>
        <v/>
      </c>
    </row>
    <row r="81">
      <c r="A81" s="32">
        <f>IF(Trabajadores!A82="","",Trabajadores!A82)</f>
        <v/>
      </c>
      <c r="B81" s="9">
        <f>IF(A81="","",Trabajadores!B82)</f>
        <v/>
      </c>
      <c r="C81" s="25">
        <f>IF(A81="","",N(Trabajadores!E82)+IF(Trabajadores!F82="Sí",Datos!$B$5,0))</f>
        <v/>
      </c>
      <c r="D81" s="25">
        <f>IF(A81="","",N(Trabajadores!G82))</f>
        <v/>
      </c>
      <c r="E81" s="25">
        <f>IF(A81="","",MAX(C81+D81,Datos!$B$4)*Datos!$B$6)</f>
        <v/>
      </c>
      <c r="F81" s="25">
        <f>IF(A81="","",Trabajadores!I82*Trabajadores!J82*2/12)</f>
        <v/>
      </c>
      <c r="G81" s="25">
        <f>IF(A81="","",F81*IF(Trabajadores!H82="EPS",Datos!$B$8,Datos!$B$7))</f>
        <v/>
      </c>
      <c r="H81" s="25">
        <f>IF(A81="","",(Trabajadores!I82+Trabajadores!I82*Trabajadores!J82/6)*Trabajadores!K82/12)</f>
        <v/>
      </c>
      <c r="I81" s="25">
        <f>IF(A81="","",Trabajadores!I82*Trabajadores!L82/30/12)</f>
        <v/>
      </c>
      <c r="J81" s="18">
        <f>IF(A81="","",SUM(C81:I81))</f>
        <v/>
      </c>
      <c r="K81" s="34">
        <f>IF(A81="","",IF(N(C81)+N(D81)=0,"",J81/(N(C81)+N(D81))-1))</f>
        <v/>
      </c>
    </row>
    <row r="82">
      <c r="A82" s="32">
        <f>IF(Trabajadores!A83="","",Trabajadores!A83)</f>
        <v/>
      </c>
      <c r="B82" s="9">
        <f>IF(A82="","",Trabajadores!B83)</f>
        <v/>
      </c>
      <c r="C82" s="25">
        <f>IF(A82="","",N(Trabajadores!E83)+IF(Trabajadores!F83="Sí",Datos!$B$5,0))</f>
        <v/>
      </c>
      <c r="D82" s="25">
        <f>IF(A82="","",N(Trabajadores!G83))</f>
        <v/>
      </c>
      <c r="E82" s="25">
        <f>IF(A82="","",MAX(C82+D82,Datos!$B$4)*Datos!$B$6)</f>
        <v/>
      </c>
      <c r="F82" s="25">
        <f>IF(A82="","",Trabajadores!I83*Trabajadores!J83*2/12)</f>
        <v/>
      </c>
      <c r="G82" s="25">
        <f>IF(A82="","",F82*IF(Trabajadores!H83="EPS",Datos!$B$8,Datos!$B$7))</f>
        <v/>
      </c>
      <c r="H82" s="25">
        <f>IF(A82="","",(Trabajadores!I83+Trabajadores!I83*Trabajadores!J83/6)*Trabajadores!K83/12)</f>
        <v/>
      </c>
      <c r="I82" s="25">
        <f>IF(A82="","",Trabajadores!I83*Trabajadores!L83/30/12)</f>
        <v/>
      </c>
      <c r="J82" s="18">
        <f>IF(A82="","",SUM(C82:I82))</f>
        <v/>
      </c>
      <c r="K82" s="34">
        <f>IF(A82="","",IF(N(C82)+N(D82)=0,"",J82/(N(C82)+N(D82))-1))</f>
        <v/>
      </c>
    </row>
    <row r="83">
      <c r="A83" s="32">
        <f>IF(Trabajadores!A84="","",Trabajadores!A84)</f>
        <v/>
      </c>
      <c r="B83" s="9">
        <f>IF(A83="","",Trabajadores!B84)</f>
        <v/>
      </c>
      <c r="C83" s="25">
        <f>IF(A83="","",N(Trabajadores!E84)+IF(Trabajadores!F84="Sí",Datos!$B$5,0))</f>
        <v/>
      </c>
      <c r="D83" s="25">
        <f>IF(A83="","",N(Trabajadores!G84))</f>
        <v/>
      </c>
      <c r="E83" s="25">
        <f>IF(A83="","",MAX(C83+D83,Datos!$B$4)*Datos!$B$6)</f>
        <v/>
      </c>
      <c r="F83" s="25">
        <f>IF(A83="","",Trabajadores!I84*Trabajadores!J84*2/12)</f>
        <v/>
      </c>
      <c r="G83" s="25">
        <f>IF(A83="","",F83*IF(Trabajadores!H84="EPS",Datos!$B$8,Datos!$B$7))</f>
        <v/>
      </c>
      <c r="H83" s="25">
        <f>IF(A83="","",(Trabajadores!I84+Trabajadores!I84*Trabajadores!J84/6)*Trabajadores!K84/12)</f>
        <v/>
      </c>
      <c r="I83" s="25">
        <f>IF(A83="","",Trabajadores!I84*Trabajadores!L84/30/12)</f>
        <v/>
      </c>
      <c r="J83" s="18">
        <f>IF(A83="","",SUM(C83:I83))</f>
        <v/>
      </c>
      <c r="K83" s="34">
        <f>IF(A83="","",IF(N(C83)+N(D83)=0,"",J83/(N(C83)+N(D83))-1))</f>
        <v/>
      </c>
    </row>
    <row r="84">
      <c r="A84" s="32">
        <f>IF(Trabajadores!A85="","",Trabajadores!A85)</f>
        <v/>
      </c>
      <c r="B84" s="9">
        <f>IF(A84="","",Trabajadores!B85)</f>
        <v/>
      </c>
      <c r="C84" s="25">
        <f>IF(A84="","",N(Trabajadores!E85)+IF(Trabajadores!F85="Sí",Datos!$B$5,0))</f>
        <v/>
      </c>
      <c r="D84" s="25">
        <f>IF(A84="","",N(Trabajadores!G85))</f>
        <v/>
      </c>
      <c r="E84" s="25">
        <f>IF(A84="","",MAX(C84+D84,Datos!$B$4)*Datos!$B$6)</f>
        <v/>
      </c>
      <c r="F84" s="25">
        <f>IF(A84="","",Trabajadores!I85*Trabajadores!J85*2/12)</f>
        <v/>
      </c>
      <c r="G84" s="25">
        <f>IF(A84="","",F84*IF(Trabajadores!H85="EPS",Datos!$B$8,Datos!$B$7))</f>
        <v/>
      </c>
      <c r="H84" s="25">
        <f>IF(A84="","",(Trabajadores!I85+Trabajadores!I85*Trabajadores!J85/6)*Trabajadores!K85/12)</f>
        <v/>
      </c>
      <c r="I84" s="25">
        <f>IF(A84="","",Trabajadores!I85*Trabajadores!L85/30/12)</f>
        <v/>
      </c>
      <c r="J84" s="18">
        <f>IF(A84="","",SUM(C84:I84))</f>
        <v/>
      </c>
      <c r="K84" s="34">
        <f>IF(A84="","",IF(N(C84)+N(D84)=0,"",J84/(N(C84)+N(D84))-1))</f>
        <v/>
      </c>
    </row>
    <row r="85">
      <c r="A85" s="32">
        <f>IF(Trabajadores!A86="","",Trabajadores!A86)</f>
        <v/>
      </c>
      <c r="B85" s="9">
        <f>IF(A85="","",Trabajadores!B86)</f>
        <v/>
      </c>
      <c r="C85" s="25">
        <f>IF(A85="","",N(Trabajadores!E86)+IF(Trabajadores!F86="Sí",Datos!$B$5,0))</f>
        <v/>
      </c>
      <c r="D85" s="25">
        <f>IF(A85="","",N(Trabajadores!G86))</f>
        <v/>
      </c>
      <c r="E85" s="25">
        <f>IF(A85="","",MAX(C85+D85,Datos!$B$4)*Datos!$B$6)</f>
        <v/>
      </c>
      <c r="F85" s="25">
        <f>IF(A85="","",Trabajadores!I86*Trabajadores!J86*2/12)</f>
        <v/>
      </c>
      <c r="G85" s="25">
        <f>IF(A85="","",F85*IF(Trabajadores!H86="EPS",Datos!$B$8,Datos!$B$7))</f>
        <v/>
      </c>
      <c r="H85" s="25">
        <f>IF(A85="","",(Trabajadores!I86+Trabajadores!I86*Trabajadores!J86/6)*Trabajadores!K86/12)</f>
        <v/>
      </c>
      <c r="I85" s="25">
        <f>IF(A85="","",Trabajadores!I86*Trabajadores!L86/30/12)</f>
        <v/>
      </c>
      <c r="J85" s="18">
        <f>IF(A85="","",SUM(C85:I85))</f>
        <v/>
      </c>
      <c r="K85" s="34">
        <f>IF(A85="","",IF(N(C85)+N(D85)=0,"",J85/(N(C85)+N(D85))-1))</f>
        <v/>
      </c>
    </row>
    <row r="86">
      <c r="A86" s="32">
        <f>IF(Trabajadores!A87="","",Trabajadores!A87)</f>
        <v/>
      </c>
      <c r="B86" s="9">
        <f>IF(A86="","",Trabajadores!B87)</f>
        <v/>
      </c>
      <c r="C86" s="25">
        <f>IF(A86="","",N(Trabajadores!E87)+IF(Trabajadores!F87="Sí",Datos!$B$5,0))</f>
        <v/>
      </c>
      <c r="D86" s="25">
        <f>IF(A86="","",N(Trabajadores!G87))</f>
        <v/>
      </c>
      <c r="E86" s="25">
        <f>IF(A86="","",MAX(C86+D86,Datos!$B$4)*Datos!$B$6)</f>
        <v/>
      </c>
      <c r="F86" s="25">
        <f>IF(A86="","",Trabajadores!I87*Trabajadores!J87*2/12)</f>
        <v/>
      </c>
      <c r="G86" s="25">
        <f>IF(A86="","",F86*IF(Trabajadores!H87="EPS",Datos!$B$8,Datos!$B$7))</f>
        <v/>
      </c>
      <c r="H86" s="25">
        <f>IF(A86="","",(Trabajadores!I87+Trabajadores!I87*Trabajadores!J87/6)*Trabajadores!K87/12)</f>
        <v/>
      </c>
      <c r="I86" s="25">
        <f>IF(A86="","",Trabajadores!I87*Trabajadores!L87/30/12)</f>
        <v/>
      </c>
      <c r="J86" s="18">
        <f>IF(A86="","",SUM(C86:I86))</f>
        <v/>
      </c>
      <c r="K86" s="34">
        <f>IF(A86="","",IF(N(C86)+N(D86)=0,"",J86/(N(C86)+N(D86))-1))</f>
        <v/>
      </c>
    </row>
    <row r="87">
      <c r="A87" s="32">
        <f>IF(Trabajadores!A88="","",Trabajadores!A88)</f>
        <v/>
      </c>
      <c r="B87" s="9">
        <f>IF(A87="","",Trabajadores!B88)</f>
        <v/>
      </c>
      <c r="C87" s="25">
        <f>IF(A87="","",N(Trabajadores!E88)+IF(Trabajadores!F88="Sí",Datos!$B$5,0))</f>
        <v/>
      </c>
      <c r="D87" s="25">
        <f>IF(A87="","",N(Trabajadores!G88))</f>
        <v/>
      </c>
      <c r="E87" s="25">
        <f>IF(A87="","",MAX(C87+D87,Datos!$B$4)*Datos!$B$6)</f>
        <v/>
      </c>
      <c r="F87" s="25">
        <f>IF(A87="","",Trabajadores!I88*Trabajadores!J88*2/12)</f>
        <v/>
      </c>
      <c r="G87" s="25">
        <f>IF(A87="","",F87*IF(Trabajadores!H88="EPS",Datos!$B$8,Datos!$B$7))</f>
        <v/>
      </c>
      <c r="H87" s="25">
        <f>IF(A87="","",(Trabajadores!I88+Trabajadores!I88*Trabajadores!J88/6)*Trabajadores!K88/12)</f>
        <v/>
      </c>
      <c r="I87" s="25">
        <f>IF(A87="","",Trabajadores!I88*Trabajadores!L88/30/12)</f>
        <v/>
      </c>
      <c r="J87" s="18">
        <f>IF(A87="","",SUM(C87:I87))</f>
        <v/>
      </c>
      <c r="K87" s="34">
        <f>IF(A87="","",IF(N(C87)+N(D87)=0,"",J87/(N(C87)+N(D87))-1))</f>
        <v/>
      </c>
    </row>
    <row r="88">
      <c r="A88" s="32">
        <f>IF(Trabajadores!A89="","",Trabajadores!A89)</f>
        <v/>
      </c>
      <c r="B88" s="9">
        <f>IF(A88="","",Trabajadores!B89)</f>
        <v/>
      </c>
      <c r="C88" s="25">
        <f>IF(A88="","",N(Trabajadores!E89)+IF(Trabajadores!F89="Sí",Datos!$B$5,0))</f>
        <v/>
      </c>
      <c r="D88" s="25">
        <f>IF(A88="","",N(Trabajadores!G89))</f>
        <v/>
      </c>
      <c r="E88" s="25">
        <f>IF(A88="","",MAX(C88+D88,Datos!$B$4)*Datos!$B$6)</f>
        <v/>
      </c>
      <c r="F88" s="25">
        <f>IF(A88="","",Trabajadores!I89*Trabajadores!J89*2/12)</f>
        <v/>
      </c>
      <c r="G88" s="25">
        <f>IF(A88="","",F88*IF(Trabajadores!H89="EPS",Datos!$B$8,Datos!$B$7))</f>
        <v/>
      </c>
      <c r="H88" s="25">
        <f>IF(A88="","",(Trabajadores!I89+Trabajadores!I89*Trabajadores!J89/6)*Trabajadores!K89/12)</f>
        <v/>
      </c>
      <c r="I88" s="25">
        <f>IF(A88="","",Trabajadores!I89*Trabajadores!L89/30/12)</f>
        <v/>
      </c>
      <c r="J88" s="18">
        <f>IF(A88="","",SUM(C88:I88))</f>
        <v/>
      </c>
      <c r="K88" s="34">
        <f>IF(A88="","",IF(N(C88)+N(D88)=0,"",J88/(N(C88)+N(D88))-1))</f>
        <v/>
      </c>
    </row>
    <row r="89">
      <c r="A89" s="32">
        <f>IF(Trabajadores!A90="","",Trabajadores!A90)</f>
        <v/>
      </c>
      <c r="B89" s="9">
        <f>IF(A89="","",Trabajadores!B90)</f>
        <v/>
      </c>
      <c r="C89" s="25">
        <f>IF(A89="","",N(Trabajadores!E90)+IF(Trabajadores!F90="Sí",Datos!$B$5,0))</f>
        <v/>
      </c>
      <c r="D89" s="25">
        <f>IF(A89="","",N(Trabajadores!G90))</f>
        <v/>
      </c>
      <c r="E89" s="25">
        <f>IF(A89="","",MAX(C89+D89,Datos!$B$4)*Datos!$B$6)</f>
        <v/>
      </c>
      <c r="F89" s="25">
        <f>IF(A89="","",Trabajadores!I90*Trabajadores!J90*2/12)</f>
        <v/>
      </c>
      <c r="G89" s="25">
        <f>IF(A89="","",F89*IF(Trabajadores!H90="EPS",Datos!$B$8,Datos!$B$7))</f>
        <v/>
      </c>
      <c r="H89" s="25">
        <f>IF(A89="","",(Trabajadores!I90+Trabajadores!I90*Trabajadores!J90/6)*Trabajadores!K90/12)</f>
        <v/>
      </c>
      <c r="I89" s="25">
        <f>IF(A89="","",Trabajadores!I90*Trabajadores!L90/30/12)</f>
        <v/>
      </c>
      <c r="J89" s="18">
        <f>IF(A89="","",SUM(C89:I89))</f>
        <v/>
      </c>
      <c r="K89" s="34">
        <f>IF(A89="","",IF(N(C89)+N(D89)=0,"",J89/(N(C89)+N(D89))-1))</f>
        <v/>
      </c>
    </row>
    <row r="90">
      <c r="A90" s="32">
        <f>IF(Trabajadores!A91="","",Trabajadores!A91)</f>
        <v/>
      </c>
      <c r="B90" s="9">
        <f>IF(A90="","",Trabajadores!B91)</f>
        <v/>
      </c>
      <c r="C90" s="25">
        <f>IF(A90="","",N(Trabajadores!E91)+IF(Trabajadores!F91="Sí",Datos!$B$5,0))</f>
        <v/>
      </c>
      <c r="D90" s="25">
        <f>IF(A90="","",N(Trabajadores!G91))</f>
        <v/>
      </c>
      <c r="E90" s="25">
        <f>IF(A90="","",MAX(C90+D90,Datos!$B$4)*Datos!$B$6)</f>
        <v/>
      </c>
      <c r="F90" s="25">
        <f>IF(A90="","",Trabajadores!I91*Trabajadores!J91*2/12)</f>
        <v/>
      </c>
      <c r="G90" s="25">
        <f>IF(A90="","",F90*IF(Trabajadores!H91="EPS",Datos!$B$8,Datos!$B$7))</f>
        <v/>
      </c>
      <c r="H90" s="25">
        <f>IF(A90="","",(Trabajadores!I91+Trabajadores!I91*Trabajadores!J91/6)*Trabajadores!K91/12)</f>
        <v/>
      </c>
      <c r="I90" s="25">
        <f>IF(A90="","",Trabajadores!I91*Trabajadores!L91/30/12)</f>
        <v/>
      </c>
      <c r="J90" s="18">
        <f>IF(A90="","",SUM(C90:I90))</f>
        <v/>
      </c>
      <c r="K90" s="34">
        <f>IF(A90="","",IF(N(C90)+N(D90)=0,"",J90/(N(C90)+N(D90))-1))</f>
        <v/>
      </c>
    </row>
    <row r="91">
      <c r="A91" s="32">
        <f>IF(Trabajadores!A92="","",Trabajadores!A92)</f>
        <v/>
      </c>
      <c r="B91" s="9">
        <f>IF(A91="","",Trabajadores!B92)</f>
        <v/>
      </c>
      <c r="C91" s="25">
        <f>IF(A91="","",N(Trabajadores!E92)+IF(Trabajadores!F92="Sí",Datos!$B$5,0))</f>
        <v/>
      </c>
      <c r="D91" s="25">
        <f>IF(A91="","",N(Trabajadores!G92))</f>
        <v/>
      </c>
      <c r="E91" s="25">
        <f>IF(A91="","",MAX(C91+D91,Datos!$B$4)*Datos!$B$6)</f>
        <v/>
      </c>
      <c r="F91" s="25">
        <f>IF(A91="","",Trabajadores!I92*Trabajadores!J92*2/12)</f>
        <v/>
      </c>
      <c r="G91" s="25">
        <f>IF(A91="","",F91*IF(Trabajadores!H92="EPS",Datos!$B$8,Datos!$B$7))</f>
        <v/>
      </c>
      <c r="H91" s="25">
        <f>IF(A91="","",(Trabajadores!I92+Trabajadores!I92*Trabajadores!J92/6)*Trabajadores!K92/12)</f>
        <v/>
      </c>
      <c r="I91" s="25">
        <f>IF(A91="","",Trabajadores!I92*Trabajadores!L92/30/12)</f>
        <v/>
      </c>
      <c r="J91" s="18">
        <f>IF(A91="","",SUM(C91:I91))</f>
        <v/>
      </c>
      <c r="K91" s="34">
        <f>IF(A91="","",IF(N(C91)+N(D91)=0,"",J91/(N(C91)+N(D91))-1))</f>
        <v/>
      </c>
    </row>
    <row r="92">
      <c r="A92" s="32">
        <f>IF(Trabajadores!A93="","",Trabajadores!A93)</f>
        <v/>
      </c>
      <c r="B92" s="9">
        <f>IF(A92="","",Trabajadores!B93)</f>
        <v/>
      </c>
      <c r="C92" s="25">
        <f>IF(A92="","",N(Trabajadores!E93)+IF(Trabajadores!F93="Sí",Datos!$B$5,0))</f>
        <v/>
      </c>
      <c r="D92" s="25">
        <f>IF(A92="","",N(Trabajadores!G93))</f>
        <v/>
      </c>
      <c r="E92" s="25">
        <f>IF(A92="","",MAX(C92+D92,Datos!$B$4)*Datos!$B$6)</f>
        <v/>
      </c>
      <c r="F92" s="25">
        <f>IF(A92="","",Trabajadores!I93*Trabajadores!J93*2/12)</f>
        <v/>
      </c>
      <c r="G92" s="25">
        <f>IF(A92="","",F92*IF(Trabajadores!H93="EPS",Datos!$B$8,Datos!$B$7))</f>
        <v/>
      </c>
      <c r="H92" s="25">
        <f>IF(A92="","",(Trabajadores!I93+Trabajadores!I93*Trabajadores!J93/6)*Trabajadores!K93/12)</f>
        <v/>
      </c>
      <c r="I92" s="25">
        <f>IF(A92="","",Trabajadores!I93*Trabajadores!L93/30/12)</f>
        <v/>
      </c>
      <c r="J92" s="18">
        <f>IF(A92="","",SUM(C92:I92))</f>
        <v/>
      </c>
      <c r="K92" s="34">
        <f>IF(A92="","",IF(N(C92)+N(D92)=0,"",J92/(N(C92)+N(D92))-1))</f>
        <v/>
      </c>
    </row>
    <row r="93">
      <c r="A93" s="32">
        <f>IF(Trabajadores!A94="","",Trabajadores!A94)</f>
        <v/>
      </c>
      <c r="B93" s="9">
        <f>IF(A93="","",Trabajadores!B94)</f>
        <v/>
      </c>
      <c r="C93" s="25">
        <f>IF(A93="","",N(Trabajadores!E94)+IF(Trabajadores!F94="Sí",Datos!$B$5,0))</f>
        <v/>
      </c>
      <c r="D93" s="25">
        <f>IF(A93="","",N(Trabajadores!G94))</f>
        <v/>
      </c>
      <c r="E93" s="25">
        <f>IF(A93="","",MAX(C93+D93,Datos!$B$4)*Datos!$B$6)</f>
        <v/>
      </c>
      <c r="F93" s="25">
        <f>IF(A93="","",Trabajadores!I94*Trabajadores!J94*2/12)</f>
        <v/>
      </c>
      <c r="G93" s="25">
        <f>IF(A93="","",F93*IF(Trabajadores!H94="EPS",Datos!$B$8,Datos!$B$7))</f>
        <v/>
      </c>
      <c r="H93" s="25">
        <f>IF(A93="","",(Trabajadores!I94+Trabajadores!I94*Trabajadores!J94/6)*Trabajadores!K94/12)</f>
        <v/>
      </c>
      <c r="I93" s="25">
        <f>IF(A93="","",Trabajadores!I94*Trabajadores!L94/30/12)</f>
        <v/>
      </c>
      <c r="J93" s="18">
        <f>IF(A93="","",SUM(C93:I93))</f>
        <v/>
      </c>
      <c r="K93" s="34">
        <f>IF(A93="","",IF(N(C93)+N(D93)=0,"",J93/(N(C93)+N(D93))-1))</f>
        <v/>
      </c>
    </row>
    <row r="94">
      <c r="A94" s="32">
        <f>IF(Trabajadores!A95="","",Trabajadores!A95)</f>
        <v/>
      </c>
      <c r="B94" s="9">
        <f>IF(A94="","",Trabajadores!B95)</f>
        <v/>
      </c>
      <c r="C94" s="25">
        <f>IF(A94="","",N(Trabajadores!E95)+IF(Trabajadores!F95="Sí",Datos!$B$5,0))</f>
        <v/>
      </c>
      <c r="D94" s="25">
        <f>IF(A94="","",N(Trabajadores!G95))</f>
        <v/>
      </c>
      <c r="E94" s="25">
        <f>IF(A94="","",MAX(C94+D94,Datos!$B$4)*Datos!$B$6)</f>
        <v/>
      </c>
      <c r="F94" s="25">
        <f>IF(A94="","",Trabajadores!I95*Trabajadores!J95*2/12)</f>
        <v/>
      </c>
      <c r="G94" s="25">
        <f>IF(A94="","",F94*IF(Trabajadores!H95="EPS",Datos!$B$8,Datos!$B$7))</f>
        <v/>
      </c>
      <c r="H94" s="25">
        <f>IF(A94="","",(Trabajadores!I95+Trabajadores!I95*Trabajadores!J95/6)*Trabajadores!K95/12)</f>
        <v/>
      </c>
      <c r="I94" s="25">
        <f>IF(A94="","",Trabajadores!I95*Trabajadores!L95/30/12)</f>
        <v/>
      </c>
      <c r="J94" s="18">
        <f>IF(A94="","",SUM(C94:I94))</f>
        <v/>
      </c>
      <c r="K94" s="34">
        <f>IF(A94="","",IF(N(C94)+N(D94)=0,"",J94/(N(C94)+N(D94))-1))</f>
        <v/>
      </c>
    </row>
    <row r="95">
      <c r="A95" s="32">
        <f>IF(Trabajadores!A96="","",Trabajadores!A96)</f>
        <v/>
      </c>
      <c r="B95" s="9">
        <f>IF(A95="","",Trabajadores!B96)</f>
        <v/>
      </c>
      <c r="C95" s="25">
        <f>IF(A95="","",N(Trabajadores!E96)+IF(Trabajadores!F96="Sí",Datos!$B$5,0))</f>
        <v/>
      </c>
      <c r="D95" s="25">
        <f>IF(A95="","",N(Trabajadores!G96))</f>
        <v/>
      </c>
      <c r="E95" s="25">
        <f>IF(A95="","",MAX(C95+D95,Datos!$B$4)*Datos!$B$6)</f>
        <v/>
      </c>
      <c r="F95" s="25">
        <f>IF(A95="","",Trabajadores!I96*Trabajadores!J96*2/12)</f>
        <v/>
      </c>
      <c r="G95" s="25">
        <f>IF(A95="","",F95*IF(Trabajadores!H96="EPS",Datos!$B$8,Datos!$B$7))</f>
        <v/>
      </c>
      <c r="H95" s="25">
        <f>IF(A95="","",(Trabajadores!I96+Trabajadores!I96*Trabajadores!J96/6)*Trabajadores!K96/12)</f>
        <v/>
      </c>
      <c r="I95" s="25">
        <f>IF(A95="","",Trabajadores!I96*Trabajadores!L96/30/12)</f>
        <v/>
      </c>
      <c r="J95" s="18">
        <f>IF(A95="","",SUM(C95:I95))</f>
        <v/>
      </c>
      <c r="K95" s="34">
        <f>IF(A95="","",IF(N(C95)+N(D95)=0,"",J95/(N(C95)+N(D95))-1))</f>
        <v/>
      </c>
    </row>
    <row r="96">
      <c r="A96" s="32">
        <f>IF(Trabajadores!A97="","",Trabajadores!A97)</f>
        <v/>
      </c>
      <c r="B96" s="9">
        <f>IF(A96="","",Trabajadores!B97)</f>
        <v/>
      </c>
      <c r="C96" s="25">
        <f>IF(A96="","",N(Trabajadores!E97)+IF(Trabajadores!F97="Sí",Datos!$B$5,0))</f>
        <v/>
      </c>
      <c r="D96" s="25">
        <f>IF(A96="","",N(Trabajadores!G97))</f>
        <v/>
      </c>
      <c r="E96" s="25">
        <f>IF(A96="","",MAX(C96+D96,Datos!$B$4)*Datos!$B$6)</f>
        <v/>
      </c>
      <c r="F96" s="25">
        <f>IF(A96="","",Trabajadores!I97*Trabajadores!J97*2/12)</f>
        <v/>
      </c>
      <c r="G96" s="25">
        <f>IF(A96="","",F96*IF(Trabajadores!H97="EPS",Datos!$B$8,Datos!$B$7))</f>
        <v/>
      </c>
      <c r="H96" s="25">
        <f>IF(A96="","",(Trabajadores!I97+Trabajadores!I97*Trabajadores!J97/6)*Trabajadores!K97/12)</f>
        <v/>
      </c>
      <c r="I96" s="25">
        <f>IF(A96="","",Trabajadores!I97*Trabajadores!L97/30/12)</f>
        <v/>
      </c>
      <c r="J96" s="18">
        <f>IF(A96="","",SUM(C96:I96))</f>
        <v/>
      </c>
      <c r="K96" s="34">
        <f>IF(A96="","",IF(N(C96)+N(D96)=0,"",J96/(N(C96)+N(D96))-1))</f>
        <v/>
      </c>
    </row>
    <row r="97">
      <c r="A97" s="32">
        <f>IF(Trabajadores!A98="","",Trabajadores!A98)</f>
        <v/>
      </c>
      <c r="B97" s="9">
        <f>IF(A97="","",Trabajadores!B98)</f>
        <v/>
      </c>
      <c r="C97" s="25">
        <f>IF(A97="","",N(Trabajadores!E98)+IF(Trabajadores!F98="Sí",Datos!$B$5,0))</f>
        <v/>
      </c>
      <c r="D97" s="25">
        <f>IF(A97="","",N(Trabajadores!G98))</f>
        <v/>
      </c>
      <c r="E97" s="25">
        <f>IF(A97="","",MAX(C97+D97,Datos!$B$4)*Datos!$B$6)</f>
        <v/>
      </c>
      <c r="F97" s="25">
        <f>IF(A97="","",Trabajadores!I98*Trabajadores!J98*2/12)</f>
        <v/>
      </c>
      <c r="G97" s="25">
        <f>IF(A97="","",F97*IF(Trabajadores!H98="EPS",Datos!$B$8,Datos!$B$7))</f>
        <v/>
      </c>
      <c r="H97" s="25">
        <f>IF(A97="","",(Trabajadores!I98+Trabajadores!I98*Trabajadores!J98/6)*Trabajadores!K98/12)</f>
        <v/>
      </c>
      <c r="I97" s="25">
        <f>IF(A97="","",Trabajadores!I98*Trabajadores!L98/30/12)</f>
        <v/>
      </c>
      <c r="J97" s="18">
        <f>IF(A97="","",SUM(C97:I97))</f>
        <v/>
      </c>
      <c r="K97" s="34">
        <f>IF(A97="","",IF(N(C97)+N(D97)=0,"",J97/(N(C97)+N(D97))-1))</f>
        <v/>
      </c>
    </row>
    <row r="98">
      <c r="A98" s="32">
        <f>IF(Trabajadores!A99="","",Trabajadores!A99)</f>
        <v/>
      </c>
      <c r="B98" s="9">
        <f>IF(A98="","",Trabajadores!B99)</f>
        <v/>
      </c>
      <c r="C98" s="25">
        <f>IF(A98="","",N(Trabajadores!E99)+IF(Trabajadores!F99="Sí",Datos!$B$5,0))</f>
        <v/>
      </c>
      <c r="D98" s="25">
        <f>IF(A98="","",N(Trabajadores!G99))</f>
        <v/>
      </c>
      <c r="E98" s="25">
        <f>IF(A98="","",MAX(C98+D98,Datos!$B$4)*Datos!$B$6)</f>
        <v/>
      </c>
      <c r="F98" s="25">
        <f>IF(A98="","",Trabajadores!I99*Trabajadores!J99*2/12)</f>
        <v/>
      </c>
      <c r="G98" s="25">
        <f>IF(A98="","",F98*IF(Trabajadores!H99="EPS",Datos!$B$8,Datos!$B$7))</f>
        <v/>
      </c>
      <c r="H98" s="25">
        <f>IF(A98="","",(Trabajadores!I99+Trabajadores!I99*Trabajadores!J99/6)*Trabajadores!K99/12)</f>
        <v/>
      </c>
      <c r="I98" s="25">
        <f>IF(A98="","",Trabajadores!I99*Trabajadores!L99/30/12)</f>
        <v/>
      </c>
      <c r="J98" s="18">
        <f>IF(A98="","",SUM(C98:I98))</f>
        <v/>
      </c>
      <c r="K98" s="34">
        <f>IF(A98="","",IF(N(C98)+N(D98)=0,"",J98/(N(C98)+N(D98))-1))</f>
        <v/>
      </c>
    </row>
    <row r="99">
      <c r="A99" s="32">
        <f>IF(Trabajadores!A100="","",Trabajadores!A100)</f>
        <v/>
      </c>
      <c r="B99" s="9">
        <f>IF(A99="","",Trabajadores!B100)</f>
        <v/>
      </c>
      <c r="C99" s="25">
        <f>IF(A99="","",N(Trabajadores!E100)+IF(Trabajadores!F100="Sí",Datos!$B$5,0))</f>
        <v/>
      </c>
      <c r="D99" s="25">
        <f>IF(A99="","",N(Trabajadores!G100))</f>
        <v/>
      </c>
      <c r="E99" s="25">
        <f>IF(A99="","",MAX(C99+D99,Datos!$B$4)*Datos!$B$6)</f>
        <v/>
      </c>
      <c r="F99" s="25">
        <f>IF(A99="","",Trabajadores!I100*Trabajadores!J100*2/12)</f>
        <v/>
      </c>
      <c r="G99" s="25">
        <f>IF(A99="","",F99*IF(Trabajadores!H100="EPS",Datos!$B$8,Datos!$B$7))</f>
        <v/>
      </c>
      <c r="H99" s="25">
        <f>IF(A99="","",(Trabajadores!I100+Trabajadores!I100*Trabajadores!J100/6)*Trabajadores!K100/12)</f>
        <v/>
      </c>
      <c r="I99" s="25">
        <f>IF(A99="","",Trabajadores!I100*Trabajadores!L100/30/12)</f>
        <v/>
      </c>
      <c r="J99" s="18">
        <f>IF(A99="","",SUM(C99:I99))</f>
        <v/>
      </c>
      <c r="K99" s="34">
        <f>IF(A99="","",IF(N(C99)+N(D99)=0,"",J99/(N(C99)+N(D99))-1))</f>
        <v/>
      </c>
    </row>
    <row r="100">
      <c r="A100" s="32">
        <f>IF(Trabajadores!A101="","",Trabajadores!A101)</f>
        <v/>
      </c>
      <c r="B100" s="9">
        <f>IF(A100="","",Trabajadores!B101)</f>
        <v/>
      </c>
      <c r="C100" s="25">
        <f>IF(A100="","",N(Trabajadores!E101)+IF(Trabajadores!F101="Sí",Datos!$B$5,0))</f>
        <v/>
      </c>
      <c r="D100" s="25">
        <f>IF(A100="","",N(Trabajadores!G101))</f>
        <v/>
      </c>
      <c r="E100" s="25">
        <f>IF(A100="","",MAX(C100+D100,Datos!$B$4)*Datos!$B$6)</f>
        <v/>
      </c>
      <c r="F100" s="25">
        <f>IF(A100="","",Trabajadores!I101*Trabajadores!J101*2/12)</f>
        <v/>
      </c>
      <c r="G100" s="25">
        <f>IF(A100="","",F100*IF(Trabajadores!H101="EPS",Datos!$B$8,Datos!$B$7))</f>
        <v/>
      </c>
      <c r="H100" s="25">
        <f>IF(A100="","",(Trabajadores!I101+Trabajadores!I101*Trabajadores!J101/6)*Trabajadores!K101/12)</f>
        <v/>
      </c>
      <c r="I100" s="25">
        <f>IF(A100="","",Trabajadores!I101*Trabajadores!L101/30/12)</f>
        <v/>
      </c>
      <c r="J100" s="18">
        <f>IF(A100="","",SUM(C100:I100))</f>
        <v/>
      </c>
      <c r="K100" s="34">
        <f>IF(A100="","",IF(N(C100)+N(D100)=0,"",J100/(N(C100)+N(D100))-1))</f>
        <v/>
      </c>
    </row>
    <row r="101">
      <c r="A101" s="32">
        <f>IF(Trabajadores!A102="","",Trabajadores!A102)</f>
        <v/>
      </c>
      <c r="B101" s="9">
        <f>IF(A101="","",Trabajadores!B102)</f>
        <v/>
      </c>
      <c r="C101" s="25">
        <f>IF(A101="","",N(Trabajadores!E102)+IF(Trabajadores!F102="Sí",Datos!$B$5,0))</f>
        <v/>
      </c>
      <c r="D101" s="25">
        <f>IF(A101="","",N(Trabajadores!G102))</f>
        <v/>
      </c>
      <c r="E101" s="25">
        <f>IF(A101="","",MAX(C101+D101,Datos!$B$4)*Datos!$B$6)</f>
        <v/>
      </c>
      <c r="F101" s="25">
        <f>IF(A101="","",Trabajadores!I102*Trabajadores!J102*2/12)</f>
        <v/>
      </c>
      <c r="G101" s="25">
        <f>IF(A101="","",F101*IF(Trabajadores!H102="EPS",Datos!$B$8,Datos!$B$7))</f>
        <v/>
      </c>
      <c r="H101" s="25">
        <f>IF(A101="","",(Trabajadores!I102+Trabajadores!I102*Trabajadores!J102/6)*Trabajadores!K102/12)</f>
        <v/>
      </c>
      <c r="I101" s="25">
        <f>IF(A101="","",Trabajadores!I102*Trabajadores!L102/30/12)</f>
        <v/>
      </c>
      <c r="J101" s="18">
        <f>IF(A101="","",SUM(C101:I101))</f>
        <v/>
      </c>
      <c r="K101" s="34">
        <f>IF(A101="","",IF(N(C101)+N(D101)=0,"",J101/(N(C101)+N(D101))-1))</f>
        <v/>
      </c>
    </row>
    <row r="102">
      <c r="A102" s="32">
        <f>IF(Trabajadores!A103="","",Trabajadores!A103)</f>
        <v/>
      </c>
      <c r="B102" s="9">
        <f>IF(A102="","",Trabajadores!B103)</f>
        <v/>
      </c>
      <c r="C102" s="25">
        <f>IF(A102="","",N(Trabajadores!E103)+IF(Trabajadores!F103="Sí",Datos!$B$5,0))</f>
        <v/>
      </c>
      <c r="D102" s="25">
        <f>IF(A102="","",N(Trabajadores!G103))</f>
        <v/>
      </c>
      <c r="E102" s="25">
        <f>IF(A102="","",MAX(C102+D102,Datos!$B$4)*Datos!$B$6)</f>
        <v/>
      </c>
      <c r="F102" s="25">
        <f>IF(A102="","",Trabajadores!I103*Trabajadores!J103*2/12)</f>
        <v/>
      </c>
      <c r="G102" s="25">
        <f>IF(A102="","",F102*IF(Trabajadores!H103="EPS",Datos!$B$8,Datos!$B$7))</f>
        <v/>
      </c>
      <c r="H102" s="25">
        <f>IF(A102="","",(Trabajadores!I103+Trabajadores!I103*Trabajadores!J103/6)*Trabajadores!K103/12)</f>
        <v/>
      </c>
      <c r="I102" s="25">
        <f>IF(A102="","",Trabajadores!I103*Trabajadores!L103/30/12)</f>
        <v/>
      </c>
      <c r="J102" s="18">
        <f>IF(A102="","",SUM(C102:I102))</f>
        <v/>
      </c>
      <c r="K102" s="34">
        <f>IF(A102="","",IF(N(C102)+N(D102)=0,"",J102/(N(C102)+N(D102))-1))</f>
        <v/>
      </c>
    </row>
    <row r="103">
      <c r="A103" s="32">
        <f>IF(Trabajadores!A104="","",Trabajadores!A104)</f>
        <v/>
      </c>
      <c r="B103" s="9">
        <f>IF(A103="","",Trabajadores!B104)</f>
        <v/>
      </c>
      <c r="C103" s="25">
        <f>IF(A103="","",N(Trabajadores!E104)+IF(Trabajadores!F104="Sí",Datos!$B$5,0))</f>
        <v/>
      </c>
      <c r="D103" s="25">
        <f>IF(A103="","",N(Trabajadores!G104))</f>
        <v/>
      </c>
      <c r="E103" s="25">
        <f>IF(A103="","",MAX(C103+D103,Datos!$B$4)*Datos!$B$6)</f>
        <v/>
      </c>
      <c r="F103" s="25">
        <f>IF(A103="","",Trabajadores!I104*Trabajadores!J104*2/12)</f>
        <v/>
      </c>
      <c r="G103" s="25">
        <f>IF(A103="","",F103*IF(Trabajadores!H104="EPS",Datos!$B$8,Datos!$B$7))</f>
        <v/>
      </c>
      <c r="H103" s="25">
        <f>IF(A103="","",(Trabajadores!I104+Trabajadores!I104*Trabajadores!J104/6)*Trabajadores!K104/12)</f>
        <v/>
      </c>
      <c r="I103" s="25">
        <f>IF(A103="","",Trabajadores!I104*Trabajadores!L104/30/12)</f>
        <v/>
      </c>
      <c r="J103" s="18">
        <f>IF(A103="","",SUM(C103:I103))</f>
        <v/>
      </c>
      <c r="K103" s="34">
        <f>IF(A103="","",IF(N(C103)+N(D103)=0,"",J103/(N(C103)+N(D103))-1))</f>
        <v/>
      </c>
    </row>
    <row r="104">
      <c r="A104" s="32">
        <f>IF(Trabajadores!A105="","",Trabajadores!A105)</f>
        <v/>
      </c>
      <c r="B104" s="9">
        <f>IF(A104="","",Trabajadores!B105)</f>
        <v/>
      </c>
      <c r="C104" s="25">
        <f>IF(A104="","",N(Trabajadores!E105)+IF(Trabajadores!F105="Sí",Datos!$B$5,0))</f>
        <v/>
      </c>
      <c r="D104" s="25">
        <f>IF(A104="","",N(Trabajadores!G105))</f>
        <v/>
      </c>
      <c r="E104" s="25">
        <f>IF(A104="","",MAX(C104+D104,Datos!$B$4)*Datos!$B$6)</f>
        <v/>
      </c>
      <c r="F104" s="25">
        <f>IF(A104="","",Trabajadores!I105*Trabajadores!J105*2/12)</f>
        <v/>
      </c>
      <c r="G104" s="25">
        <f>IF(A104="","",F104*IF(Trabajadores!H105="EPS",Datos!$B$8,Datos!$B$7))</f>
        <v/>
      </c>
      <c r="H104" s="25">
        <f>IF(A104="","",(Trabajadores!I105+Trabajadores!I105*Trabajadores!J105/6)*Trabajadores!K105/12)</f>
        <v/>
      </c>
      <c r="I104" s="25">
        <f>IF(A104="","",Trabajadores!I105*Trabajadores!L105/30/12)</f>
        <v/>
      </c>
      <c r="J104" s="18">
        <f>IF(A104="","",SUM(C104:I104))</f>
        <v/>
      </c>
      <c r="K104" s="34">
        <f>IF(A104="","",IF(N(C104)+N(D104)=0,"",J104/(N(C104)+N(D104))-1))</f>
        <v/>
      </c>
    </row>
    <row r="105">
      <c r="A105" s="30" t="inlineStr">
        <is>
          <t>Total planilla</t>
        </is>
      </c>
      <c r="J105" s="16">
        <f>SUM(J5:J104)</f>
        <v/>
      </c>
    </row>
    <row r="107">
      <c r="A107" s="17" t="inlineStr">
        <is>
          <t>EsSalud se calcula sobre al menos una RMV. No incluye SCTR, seguro vida ley ni otros beneficios.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misaico-planilla-gratificacion-cts.xlsx</dc:title>
  <dcterms:created xmlns:dcterms="http://purl.org/dc/terms/" xmlns:xsi="http://www.w3.org/2001/XMLSchema-instance" xsi:type="dcterms:W3CDTF">2026-10-04T13:29:39Z</dcterms:created>
  <dcterms:modified xmlns:dcterms="http://purl.org/dc/terms/" xmlns:xsi="http://www.w3.org/2001/XMLSchema-instance" xsi:type="dcterms:W3CDTF">2026-10-04T13:29:39Z</dcterms:modified>
</cp:coreProperties>
</file>